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J135" i="1" l="1"/>
  <c r="K135" i="1" s="1"/>
  <c r="L135" i="1" s="1"/>
  <c r="M135" i="1" s="1"/>
  <c r="N135" i="1" s="1"/>
  <c r="O135" i="1" s="1"/>
  <c r="P135" i="1" s="1"/>
  <c r="Q135" i="1" s="1"/>
  <c r="S135" i="1" s="1"/>
  <c r="T135" i="1" s="1"/>
  <c r="U135" i="1" s="1"/>
  <c r="V135" i="1" s="1"/>
  <c r="W135" i="1" s="1"/>
  <c r="K133" i="1"/>
  <c r="L133" i="1" s="1"/>
  <c r="M133" i="1" s="1"/>
  <c r="N133" i="1" s="1"/>
  <c r="O133" i="1" s="1"/>
  <c r="P133" i="1" s="1"/>
  <c r="Q133" i="1" s="1"/>
  <c r="S133" i="1" s="1"/>
  <c r="T133" i="1" s="1"/>
  <c r="U133" i="1" s="1"/>
  <c r="V133" i="1" s="1"/>
  <c r="W133" i="1" s="1"/>
  <c r="J133" i="1"/>
  <c r="J131" i="1"/>
  <c r="K131" i="1" s="1"/>
  <c r="L131" i="1" s="1"/>
  <c r="M131" i="1" s="1"/>
  <c r="N131" i="1" s="1"/>
  <c r="O131" i="1" s="1"/>
  <c r="P131" i="1" s="1"/>
  <c r="Q131" i="1" s="1"/>
  <c r="S131" i="1" s="1"/>
  <c r="T131" i="1" s="1"/>
  <c r="U131" i="1" s="1"/>
  <c r="V131" i="1" s="1"/>
  <c r="W131" i="1" s="1"/>
  <c r="K129" i="1"/>
  <c r="L129" i="1" s="1"/>
  <c r="M129" i="1" s="1"/>
  <c r="N129" i="1" s="1"/>
  <c r="O129" i="1" s="1"/>
  <c r="P129" i="1" s="1"/>
  <c r="Q129" i="1" s="1"/>
  <c r="S129" i="1" s="1"/>
  <c r="T129" i="1" s="1"/>
  <c r="U129" i="1" s="1"/>
  <c r="V129" i="1" s="1"/>
  <c r="W129" i="1" s="1"/>
  <c r="J129" i="1"/>
  <c r="J127" i="1"/>
  <c r="K127" i="1" s="1"/>
  <c r="L127" i="1" s="1"/>
  <c r="M127" i="1" s="1"/>
  <c r="N127" i="1" s="1"/>
  <c r="O127" i="1" s="1"/>
  <c r="P127" i="1" s="1"/>
  <c r="Q127" i="1" s="1"/>
  <c r="S127" i="1" s="1"/>
  <c r="T127" i="1" s="1"/>
  <c r="U127" i="1" s="1"/>
  <c r="V127" i="1" s="1"/>
  <c r="W127" i="1" s="1"/>
  <c r="M110" i="1"/>
  <c r="N110" i="1" s="1"/>
  <c r="O110" i="1" s="1"/>
  <c r="P110" i="1" s="1"/>
  <c r="Q110" i="1" s="1"/>
  <c r="S110" i="1" s="1"/>
  <c r="T110" i="1" s="1"/>
  <c r="U110" i="1" s="1"/>
  <c r="V110" i="1" s="1"/>
  <c r="K110" i="1"/>
  <c r="L110" i="1" s="1"/>
  <c r="M108" i="1"/>
  <c r="N108" i="1" s="1"/>
  <c r="O108" i="1" s="1"/>
  <c r="P108" i="1" s="1"/>
  <c r="Q108" i="1" s="1"/>
  <c r="S108" i="1" s="1"/>
  <c r="T108" i="1" s="1"/>
  <c r="U108" i="1" s="1"/>
  <c r="V108" i="1" s="1"/>
  <c r="W108" i="1" s="1"/>
  <c r="K108" i="1"/>
  <c r="L108" i="1" s="1"/>
  <c r="L106" i="1"/>
  <c r="M106" i="1" s="1"/>
  <c r="N106" i="1" s="1"/>
  <c r="O106" i="1" s="1"/>
  <c r="P106" i="1" s="1"/>
  <c r="Q106" i="1" s="1"/>
  <c r="S106" i="1" s="1"/>
  <c r="T106" i="1" s="1"/>
  <c r="U106" i="1" s="1"/>
  <c r="V106" i="1" s="1"/>
  <c r="K106" i="1"/>
  <c r="M104" i="1"/>
  <c r="N104" i="1" s="1"/>
  <c r="O104" i="1" s="1"/>
  <c r="P104" i="1" s="1"/>
  <c r="Q104" i="1" s="1"/>
  <c r="S104" i="1" s="1"/>
  <c r="T104" i="1" s="1"/>
  <c r="U104" i="1" s="1"/>
  <c r="V104" i="1" s="1"/>
  <c r="K104" i="1"/>
  <c r="L104" i="1" s="1"/>
  <c r="L102" i="1"/>
  <c r="M102" i="1" s="1"/>
  <c r="N102" i="1" s="1"/>
  <c r="O102" i="1" s="1"/>
  <c r="P102" i="1" s="1"/>
  <c r="Q102" i="1" s="1"/>
  <c r="S102" i="1" s="1"/>
  <c r="T102" i="1" s="1"/>
  <c r="U102" i="1" s="1"/>
  <c r="V102" i="1" s="1"/>
  <c r="K102" i="1"/>
  <c r="M100" i="1"/>
  <c r="N100" i="1" s="1"/>
  <c r="O100" i="1" s="1"/>
  <c r="P100" i="1" s="1"/>
  <c r="Q100" i="1" s="1"/>
  <c r="S100" i="1" s="1"/>
  <c r="T100" i="1" s="1"/>
  <c r="U100" i="1" s="1"/>
  <c r="V100" i="1" s="1"/>
  <c r="K100" i="1"/>
  <c r="L100" i="1" s="1"/>
  <c r="L98" i="1"/>
  <c r="M98" i="1" s="1"/>
  <c r="N98" i="1" s="1"/>
  <c r="O98" i="1" s="1"/>
  <c r="P98" i="1" s="1"/>
  <c r="Q98" i="1" s="1"/>
  <c r="S98" i="1" s="1"/>
  <c r="T98" i="1" s="1"/>
  <c r="U98" i="1" s="1"/>
  <c r="V98" i="1" s="1"/>
  <c r="K98" i="1"/>
  <c r="M96" i="1"/>
  <c r="N96" i="1" s="1"/>
  <c r="O96" i="1" s="1"/>
  <c r="P96" i="1" s="1"/>
  <c r="Q96" i="1" s="1"/>
  <c r="S96" i="1" s="1"/>
  <c r="T96" i="1" s="1"/>
  <c r="U96" i="1" s="1"/>
  <c r="V96" i="1" s="1"/>
  <c r="K96" i="1"/>
  <c r="L96" i="1" s="1"/>
  <c r="L94" i="1"/>
  <c r="M94" i="1" s="1"/>
  <c r="N94" i="1" s="1"/>
  <c r="O94" i="1" s="1"/>
  <c r="P94" i="1" s="1"/>
  <c r="Q94" i="1" s="1"/>
  <c r="S94" i="1" s="1"/>
  <c r="T94" i="1" s="1"/>
  <c r="U94" i="1" s="1"/>
  <c r="V94" i="1" s="1"/>
  <c r="K94" i="1"/>
  <c r="M92" i="1"/>
  <c r="N92" i="1" s="1"/>
  <c r="O92" i="1" s="1"/>
  <c r="P92" i="1" s="1"/>
  <c r="Q92" i="1" s="1"/>
  <c r="S92" i="1" s="1"/>
  <c r="T92" i="1" s="1"/>
  <c r="U92" i="1" s="1"/>
  <c r="V92" i="1" s="1"/>
  <c r="K92" i="1"/>
  <c r="L92" i="1" s="1"/>
  <c r="K90" i="1"/>
  <c r="L90" i="1" s="1"/>
  <c r="M90" i="1" s="1"/>
  <c r="N90" i="1" s="1"/>
  <c r="O90" i="1" s="1"/>
  <c r="P90" i="1" s="1"/>
  <c r="Q90" i="1" s="1"/>
  <c r="S90" i="1" s="1"/>
  <c r="T90" i="1" s="1"/>
  <c r="U90" i="1" s="1"/>
  <c r="V90" i="1" s="1"/>
  <c r="L88" i="1"/>
  <c r="M88" i="1" s="1"/>
  <c r="N88" i="1" s="1"/>
  <c r="O88" i="1" s="1"/>
  <c r="P88" i="1" s="1"/>
  <c r="Q88" i="1" s="1"/>
  <c r="S88" i="1" s="1"/>
  <c r="T88" i="1" s="1"/>
  <c r="U88" i="1" s="1"/>
  <c r="V88" i="1" s="1"/>
  <c r="K88" i="1"/>
  <c r="K86" i="1"/>
  <c r="L86" i="1" s="1"/>
  <c r="M86" i="1" s="1"/>
  <c r="N86" i="1" s="1"/>
  <c r="O86" i="1" s="1"/>
  <c r="P86" i="1" s="1"/>
  <c r="Q86" i="1" s="1"/>
  <c r="S86" i="1" s="1"/>
  <c r="T86" i="1" s="1"/>
  <c r="U86" i="1" s="1"/>
  <c r="V86" i="1" s="1"/>
  <c r="C53" i="1"/>
  <c r="L51" i="1"/>
  <c r="M51" i="1" s="1"/>
  <c r="N51" i="1" s="1"/>
  <c r="O51" i="1" s="1"/>
  <c r="P51" i="1" s="1"/>
  <c r="Q51" i="1" s="1"/>
  <c r="S51" i="1" s="1"/>
  <c r="T51" i="1" s="1"/>
  <c r="U51" i="1" s="1"/>
  <c r="V51" i="1" s="1"/>
  <c r="W51" i="1" s="1"/>
  <c r="K51" i="1"/>
  <c r="L49" i="1"/>
  <c r="M49" i="1" s="1"/>
  <c r="N49" i="1" s="1"/>
  <c r="O49" i="1" s="1"/>
  <c r="P49" i="1" s="1"/>
  <c r="Q49" i="1" s="1"/>
  <c r="S49" i="1" s="1"/>
  <c r="T49" i="1" s="1"/>
  <c r="U49" i="1" s="1"/>
  <c r="V49" i="1" s="1"/>
  <c r="W49" i="1" s="1"/>
  <c r="K49" i="1"/>
  <c r="K17" i="1"/>
  <c r="L17" i="1" s="1"/>
  <c r="M17" i="1" s="1"/>
  <c r="N17" i="1" s="1"/>
  <c r="O17" i="1" s="1"/>
  <c r="P17" i="1" s="1"/>
  <c r="Q17" i="1" s="1"/>
  <c r="S17" i="1" s="1"/>
  <c r="T17" i="1" s="1"/>
  <c r="U17" i="1" s="1"/>
  <c r="V17" i="1" s="1"/>
  <c r="W17" i="1" s="1"/>
</calcChain>
</file>

<file path=xl/sharedStrings.xml><?xml version="1.0" encoding="utf-8"?>
<sst xmlns="http://schemas.openxmlformats.org/spreadsheetml/2006/main" count="419" uniqueCount="132">
  <si>
    <t>PLAN DE PASSATION DES MARCHES</t>
  </si>
  <si>
    <t>Autorité contractante :</t>
  </si>
  <si>
    <t>Ministère du Budget</t>
  </si>
  <si>
    <t xml:space="preserve">  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</si>
  <si>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</si>
  <si>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</si>
  <si>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</si>
  <si>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</si>
  <si>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</si>
  <si>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</si>
  <si>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DNCMP</t>
  </si>
  <si>
    <t xml:space="preserve">MARCHES DE TRAVAUX  SANS PRE QUALIFICATION </t>
  </si>
  <si>
    <t>a) Cabinet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</si>
  <si>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</si>
  <si>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</si>
  <si>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</si>
  <si>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</si>
  <si>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</si>
  <si>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</si>
  <si>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</si>
  <si>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</si>
  <si>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</si>
  <si>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</si>
  <si>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</si>
  <si>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</si>
  <si>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</si>
  <si>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</si>
  <si>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</si>
  <si>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</si>
  <si>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Offres/ouverture des plis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</si>
  <si>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</si>
  <si>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</si>
  <si>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</si>
  <si>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</si>
  <si>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</si>
  <si>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</si>
  <si>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</si>
  <si>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</si>
  <si>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</si>
  <si>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</si>
  <si>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</si>
  <si>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12 j</t>
  </si>
  <si>
    <t>3 j</t>
  </si>
  <si>
    <t>30 ou 45 j</t>
  </si>
  <si>
    <t>15 j</t>
  </si>
  <si>
    <t>15 J</t>
  </si>
  <si>
    <t>7 j</t>
  </si>
  <si>
    <t>10 j</t>
  </si>
  <si>
    <t>3 ou 5 j</t>
  </si>
  <si>
    <t xml:space="preserve"> Bâtiment A Usage Administratif</t>
  </si>
  <si>
    <t>BND</t>
  </si>
  <si>
    <t>AOO</t>
  </si>
  <si>
    <t>Prévisions</t>
  </si>
  <si>
    <t>Réalisations</t>
  </si>
  <si>
    <t>Coût Total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</si>
  <si>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</si>
  <si>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</si>
  <si>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</si>
  <si>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</si>
  <si>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</si>
  <si>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</si>
  <si>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</si>
  <si>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</si>
  <si>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</si>
  <si>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</si>
  <si>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</si>
  <si>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</si>
  <si>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</si>
  <si>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</si>
  <si>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</si>
  <si>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</si>
  <si>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</si>
  <si>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</si>
  <si>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</si>
  <si>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</si>
  <si>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</si>
  <si>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</si>
  <si>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</si>
  <si>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</si>
  <si>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</si>
  <si>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</si>
  <si>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</si>
  <si>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DC</t>
  </si>
  <si>
    <t>Demande de Cotation</t>
  </si>
  <si>
    <t xml:space="preserve">ANO : Avis de Non Objection </t>
  </si>
  <si>
    <t>Tab 2</t>
  </si>
  <si>
    <t>MARCHES DE TRAVAUX SANS REVUE PREALABLE PAR LA DNCMP / DEMANDE DE COTATION/Cabinet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</si>
  <si>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</si>
  <si>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</si>
  <si>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</si>
  <si>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</si>
  <si>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</si>
  <si>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 rapport d'évaluation</t>
  </si>
  <si>
    <t>ANO sur le projet de contrat</t>
  </si>
  <si>
    <t>Montant du Contrat</t>
  </si>
  <si>
    <t>Signature et Approbation du Contrat</t>
  </si>
  <si>
    <t>Enregistrement /Immatriculation et notification du marché</t>
  </si>
  <si>
    <t>Date fin travaux</t>
  </si>
  <si>
    <t>5 j</t>
  </si>
  <si>
    <t>5 J</t>
  </si>
  <si>
    <t>Frais Entretien Bâtiments Administratifs</t>
  </si>
  <si>
    <t xml:space="preserve"> </t>
  </si>
  <si>
    <t>Frais Entretien Autres Immobilisations</t>
  </si>
  <si>
    <t>MARCHES DE FOURNITURE SANS PRE QUALIFICATION</t>
  </si>
  <si>
    <t xml:space="preserve">            a)  Cabinet</t>
  </si>
  <si>
    <t>Date limite dépôt Offres</t>
  </si>
  <si>
    <t>Achat pré-imprimés</t>
  </si>
  <si>
    <t>AAO</t>
  </si>
  <si>
    <t>Achat de fourniture et petits matériels de bur</t>
  </si>
  <si>
    <t>Achat autres produits spécifiques</t>
  </si>
  <si>
    <t>Frais néttoyage locaux</t>
  </si>
  <si>
    <t>Frais de Reunion, Conférences</t>
  </si>
  <si>
    <t>Achats Autres Fournitures de Services</t>
  </si>
  <si>
    <t>Frais de céremonie et réceptions</t>
  </si>
  <si>
    <t>Frais fêtes publiques</t>
  </si>
  <si>
    <t>Matériels de Transport</t>
  </si>
  <si>
    <t>Materiels et Mobiliers de Bureau</t>
  </si>
  <si>
    <t xml:space="preserve">Autres Materiels et Mobiliers </t>
  </si>
  <si>
    <t>Installation Technique et Agencement</t>
  </si>
  <si>
    <t>Materiels Informatiques</t>
  </si>
  <si>
    <t>MARCHES DE FOURNITURE SANS REVUE PREALABLE PAR LA DNCMP / DEMANDE DE COTATION/Cabinet</t>
  </si>
  <si>
    <t xml:space="preserve">N° Demande de cotation </t>
  </si>
  <si>
    <t>ANO sur le rapport d'évaluation</t>
  </si>
  <si>
    <t>Mise en forme du  contrat</t>
  </si>
  <si>
    <t>Achat des Documentation</t>
  </si>
  <si>
    <t>Achat De Fournitures Informatiques</t>
  </si>
  <si>
    <t>Achats De Autres Produits Spécifiques</t>
  </si>
  <si>
    <t>Frais D'Assurances</t>
  </si>
  <si>
    <t>Autres Matériels De Transport</t>
  </si>
  <si>
    <t>Coût total</t>
  </si>
  <si>
    <t>CR</t>
  </si>
  <si>
    <t>Consultation Restreinte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</si>
</sst>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Bodoni MT Condensed"/>
      <family val="1"/>
    </font>
    <font>
      <sz val="11"/>
      <color theme="1"/>
      <name val="Bodoni MT Condensed"/>
      <family val="1"/>
    </font>
    <font>
      <b/>
      <i/>
      <sz val="11"/>
      <color indexed="8"/>
      <name val="Calibri"/>
      <family val="2"/>
    </font>
    <font>
      <b/>
      <sz val="12"/>
      <color indexed="8"/>
      <name val="Verdana"/>
      <family val="2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name val="Bodoni MT Condensed"/>
      <family val="1"/>
    </font>
    <font>
      <b/>
      <sz val="12"/>
      <color indexed="62"/>
      <name val="Bodoni MT Condensed"/>
      <family val="1"/>
    </font>
    <font>
      <sz val="12"/>
      <name val="Bodoni MT Condensed"/>
      <family val="1"/>
    </font>
    <font>
      <sz val="14"/>
      <color indexed="8"/>
      <name val="Arial Narrow"/>
      <family val="2"/>
    </font>
    <font>
      <sz val="14"/>
      <color theme="1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indexed="8"/>
      <name val="Arial Narrow"/>
      <family val="2"/>
    </font>
    <font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Bodoni MT Condensed"/>
      <family val="1"/>
    </font>
    <font>
      <sz val="10"/>
      <color theme="1"/>
      <name val="Bodoni MT Condensed"/>
      <family val="1"/>
    </font>
    <font>
      <sz val="14"/>
      <color theme="1"/>
      <name val="Calibri"/>
      <family val="2"/>
      <scheme val="minor"/>
    </font>
    <font>
      <b/>
      <sz val="10"/>
      <color indexed="9"/>
      <name val="Arial Narrow"/>
      <family val="2"/>
    </font>
    <font>
      <b/>
      <sz val="10"/>
      <color indexed="8"/>
      <name val="Calibri"/>
      <family val="2"/>
    </font>
    <font>
      <b/>
      <sz val="10"/>
      <name val="Bodoni MT Condensed"/>
      <family val="1"/>
    </font>
    <font>
      <b/>
      <sz val="10"/>
      <color indexed="62"/>
      <name val="Bodoni MT Condensed"/>
      <family val="1"/>
    </font>
    <font>
      <b/>
      <i/>
      <sz val="12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4"/>
      <color rgb="FFFF0000"/>
      <name val="Calibri"/>
      <family val="2"/>
    </font>
    <font>
      <b/>
      <sz val="12"/>
      <color indexed="9"/>
      <name val="Arial Narrow"/>
      <family val="2"/>
    </font>
    <font>
      <b/>
      <sz val="12"/>
      <color indexed="8"/>
      <name val="Calibri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i/>
      <sz val="12"/>
      <color rgb="FFC00000"/>
      <name val="Calibri"/>
      <family val="2"/>
    </font>
    <font>
      <b/>
      <sz val="10"/>
      <color theme="1"/>
      <name val="Arial Narrow"/>
      <family val="2"/>
    </font>
    <font>
      <b/>
      <sz val="10"/>
      <color theme="1"/>
      <name val="Bodoni MT Condensed"/>
      <family val="1"/>
    </font>
    <font>
      <b/>
      <sz val="10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wrapText="1"/>
    </xf>
    <xf numFmtId="0" fontId="8" fillId="0" borderId="0" xfId="0" applyFont="1" applyAlignment="1"/>
    <xf numFmtId="0" fontId="0" fillId="3" borderId="0" xfId="0" applyFill="1"/>
    <xf numFmtId="0" fontId="9" fillId="3" borderId="0" xfId="0" applyFont="1" applyFill="1" applyBorder="1" applyAlignment="1">
      <alignment horizontal="left" wrapText="1"/>
    </xf>
    <xf numFmtId="0" fontId="8" fillId="3" borderId="0" xfId="0" applyFont="1" applyFill="1" applyAlignment="1"/>
    <xf numFmtId="0" fontId="10" fillId="0" borderId="0" xfId="0" applyFont="1"/>
    <xf numFmtId="0" fontId="10" fillId="3" borderId="0" xfId="0" applyFont="1" applyFill="1"/>
    <xf numFmtId="0" fontId="11" fillId="4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Alignment="1">
      <alignment horizontal="justify"/>
    </xf>
    <xf numFmtId="0" fontId="13" fillId="5" borderId="9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3" fontId="17" fillId="9" borderId="24" xfId="0" applyNumberFormat="1" applyFont="1" applyFill="1" applyBorder="1" applyAlignment="1">
      <alignment horizontal="center"/>
    </xf>
    <xf numFmtId="0" fontId="17" fillId="9" borderId="25" xfId="0" applyFont="1" applyFill="1" applyBorder="1" applyAlignment="1">
      <alignment horizontal="center"/>
    </xf>
    <xf numFmtId="3" fontId="17" fillId="9" borderId="26" xfId="0" applyNumberFormat="1" applyFont="1" applyFill="1" applyBorder="1" applyAlignment="1">
      <alignment horizontal="center"/>
    </xf>
    <xf numFmtId="0" fontId="17" fillId="9" borderId="27" xfId="0" applyFont="1" applyFill="1" applyBorder="1" applyAlignment="1">
      <alignment horizontal="center"/>
    </xf>
    <xf numFmtId="0" fontId="16" fillId="9" borderId="26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3" fontId="17" fillId="9" borderId="1" xfId="0" applyNumberFormat="1" applyFon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/>
    </xf>
    <xf numFmtId="0" fontId="16" fillId="9" borderId="21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 vertical="center"/>
    </xf>
    <xf numFmtId="14" fontId="21" fillId="10" borderId="31" xfId="0" applyNumberFormat="1" applyFont="1" applyFill="1" applyBorder="1" applyAlignment="1">
      <alignment horizontal="center"/>
    </xf>
    <xf numFmtId="14" fontId="21" fillId="10" borderId="32" xfId="0" applyNumberFormat="1" applyFont="1" applyFill="1" applyBorder="1" applyAlignment="1">
      <alignment horizontal="center"/>
    </xf>
    <xf numFmtId="14" fontId="21" fillId="10" borderId="18" xfId="0" applyNumberFormat="1" applyFont="1" applyFill="1" applyBorder="1" applyAlignment="1">
      <alignment horizontal="center"/>
    </xf>
    <xf numFmtId="14" fontId="21" fillId="10" borderId="33" xfId="0" applyNumberFormat="1" applyFont="1" applyFill="1" applyBorder="1" applyAlignment="1">
      <alignment horizontal="center"/>
    </xf>
    <xf numFmtId="14" fontId="21" fillId="3" borderId="32" xfId="0" applyNumberFormat="1" applyFont="1" applyFill="1" applyBorder="1" applyAlignment="1">
      <alignment horizontal="center"/>
    </xf>
    <xf numFmtId="14" fontId="22" fillId="10" borderId="12" xfId="0" applyNumberFormat="1" applyFont="1" applyFill="1" applyBorder="1" applyAlignment="1">
      <alignment horizontal="center"/>
    </xf>
    <xf numFmtId="14" fontId="22" fillId="10" borderId="15" xfId="0" applyNumberFormat="1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 vertical="center"/>
    </xf>
    <xf numFmtId="0" fontId="21" fillId="11" borderId="20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20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3" fillId="0" borderId="34" xfId="0" applyFont="1" applyFill="1" applyBorder="1" applyAlignment="1">
      <alignment horizontal="center" vertical="center"/>
    </xf>
    <xf numFmtId="3" fontId="24" fillId="3" borderId="34" xfId="0" applyNumberFormat="1" applyFont="1" applyFill="1" applyBorder="1" applyAlignment="1">
      <alignment horizontal="center" vertical="center"/>
    </xf>
    <xf numFmtId="3" fontId="21" fillId="12" borderId="34" xfId="0" applyNumberFormat="1" applyFont="1" applyFill="1" applyBorder="1" applyAlignment="1">
      <alignment horizontal="center" vertical="center"/>
    </xf>
    <xf numFmtId="0" fontId="21" fillId="12" borderId="34" xfId="0" applyFont="1" applyFill="1" applyBorder="1" applyAlignment="1">
      <alignment horizontal="center" vertical="center"/>
    </xf>
    <xf numFmtId="0" fontId="21" fillId="12" borderId="35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1" fillId="12" borderId="36" xfId="0" applyFont="1" applyFill="1" applyBorder="1" applyAlignment="1">
      <alignment horizontal="center"/>
    </xf>
    <xf numFmtId="0" fontId="21" fillId="12" borderId="37" xfId="0" applyFont="1" applyFill="1" applyBorder="1" applyAlignment="1">
      <alignment horizontal="center"/>
    </xf>
    <xf numFmtId="0" fontId="21" fillId="12" borderId="38" xfId="0" applyFont="1" applyFill="1" applyBorder="1" applyAlignment="1">
      <alignment horizontal="center"/>
    </xf>
    <xf numFmtId="0" fontId="21" fillId="12" borderId="23" xfId="0" applyFont="1" applyFill="1" applyBorder="1" applyAlignment="1">
      <alignment horizontal="center"/>
    </xf>
    <xf numFmtId="0" fontId="21" fillId="12" borderId="34" xfId="0" applyFont="1" applyFill="1" applyBorder="1" applyAlignment="1">
      <alignment horizontal="center"/>
    </xf>
    <xf numFmtId="0" fontId="21" fillId="12" borderId="35" xfId="0" applyFont="1" applyFill="1" applyBorder="1" applyAlignment="1">
      <alignment horizontal="center"/>
    </xf>
    <xf numFmtId="0" fontId="21" fillId="12" borderId="39" xfId="0" applyFont="1" applyFill="1" applyBorder="1" applyAlignment="1">
      <alignment horizontal="center" vertical="center"/>
    </xf>
    <xf numFmtId="0" fontId="21" fillId="13" borderId="34" xfId="0" applyFont="1" applyFill="1" applyBorder="1" applyAlignment="1">
      <alignment horizontal="center"/>
    </xf>
    <xf numFmtId="0" fontId="21" fillId="12" borderId="40" xfId="0" applyFont="1" applyFill="1" applyBorder="1" applyAlignment="1">
      <alignment horizontal="center"/>
    </xf>
    <xf numFmtId="0" fontId="21" fillId="12" borderId="4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3" fontId="21" fillId="3" borderId="0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/>
    </xf>
    <xf numFmtId="0" fontId="0" fillId="0" borderId="0" xfId="0" applyBorder="1"/>
    <xf numFmtId="0" fontId="26" fillId="0" borderId="42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0" fillId="17" borderId="0" xfId="0" applyFill="1" applyAlignment="1">
      <alignment horizontal="center"/>
    </xf>
    <xf numFmtId="0" fontId="29" fillId="17" borderId="0" xfId="0" applyFont="1" applyFill="1"/>
    <xf numFmtId="0" fontId="28" fillId="17" borderId="0" xfId="0" applyFont="1" applyFill="1" applyAlignment="1">
      <alignment horizontal="center"/>
    </xf>
    <xf numFmtId="0" fontId="10" fillId="0" borderId="0" xfId="0" applyFont="1" applyAlignment="1">
      <alignment horizontal="left" vertical="top"/>
    </xf>
    <xf numFmtId="0" fontId="6" fillId="10" borderId="87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/>
    </xf>
    <xf numFmtId="0" fontId="21" fillId="11" borderId="21" xfId="0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 vertical="center"/>
    </xf>
    <xf numFmtId="3" fontId="21" fillId="12" borderId="36" xfId="0" applyNumberFormat="1" applyFont="1" applyFill="1" applyBorder="1" applyAlignment="1">
      <alignment horizontal="center" vertical="center"/>
    </xf>
    <xf numFmtId="0" fontId="21" fillId="12" borderId="37" xfId="0" applyFont="1" applyFill="1" applyBorder="1" applyAlignment="1">
      <alignment horizontal="center" vertical="center"/>
    </xf>
    <xf numFmtId="0" fontId="21" fillId="12" borderId="89" xfId="0" applyFont="1" applyFill="1" applyBorder="1" applyAlignment="1">
      <alignment horizontal="center" vertical="center"/>
    </xf>
    <xf numFmtId="0" fontId="21" fillId="12" borderId="88" xfId="0" applyFont="1" applyFill="1" applyBorder="1" applyAlignment="1">
      <alignment horizontal="center" vertical="center"/>
    </xf>
    <xf numFmtId="0" fontId="21" fillId="12" borderId="39" xfId="0" applyFont="1" applyFill="1" applyBorder="1" applyAlignment="1">
      <alignment horizontal="center"/>
    </xf>
    <xf numFmtId="0" fontId="21" fillId="12" borderId="8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83" xfId="0" applyFont="1" applyFill="1" applyBorder="1" applyAlignment="1">
      <alignment horizontal="center" vertical="center" wrapText="1"/>
    </xf>
    <xf numFmtId="3" fontId="17" fillId="9" borderId="85" xfId="0" applyNumberFormat="1" applyFont="1" applyFill="1" applyBorder="1" applyAlignment="1">
      <alignment horizontal="center"/>
    </xf>
    <xf numFmtId="0" fontId="16" fillId="9" borderId="90" xfId="0" applyFont="1" applyFill="1" applyBorder="1" applyAlignment="1">
      <alignment horizontal="center"/>
    </xf>
    <xf numFmtId="3" fontId="16" fillId="9" borderId="2" xfId="0" applyNumberFormat="1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 vertical="center" wrapText="1"/>
    </xf>
    <xf numFmtId="14" fontId="21" fillId="0" borderId="21" xfId="0" applyNumberFormat="1" applyFont="1" applyFill="1" applyBorder="1" applyAlignment="1">
      <alignment horizontal="center"/>
    </xf>
    <xf numFmtId="0" fontId="6" fillId="11" borderId="93" xfId="0" applyFont="1" applyFill="1" applyBorder="1" applyAlignment="1">
      <alignment horizontal="center" vertical="center"/>
    </xf>
    <xf numFmtId="0" fontId="6" fillId="11" borderId="86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21" fillId="11" borderId="1" xfId="1" applyNumberFormat="1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31" xfId="0" applyFont="1" applyFill="1" applyBorder="1" applyAlignment="1">
      <alignment horizontal="center"/>
    </xf>
    <xf numFmtId="164" fontId="21" fillId="11" borderId="32" xfId="1" applyNumberFormat="1" applyFont="1" applyFill="1" applyBorder="1" applyAlignment="1">
      <alignment horizontal="center"/>
    </xf>
    <xf numFmtId="0" fontId="21" fillId="11" borderId="1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31" fillId="18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Font="1" applyBorder="1"/>
    <xf numFmtId="0" fontId="32" fillId="0" borderId="97" xfId="0" applyFont="1" applyBorder="1"/>
    <xf numFmtId="3" fontId="26" fillId="0" borderId="97" xfId="0" applyNumberFormat="1" applyFont="1" applyBorder="1"/>
    <xf numFmtId="0" fontId="0" fillId="0" borderId="97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3" fillId="0" borderId="0" xfId="0" applyFont="1"/>
    <xf numFmtId="0" fontId="35" fillId="16" borderId="51" xfId="0" applyFont="1" applyFill="1" applyBorder="1" applyAlignment="1">
      <alignment horizontal="center" vertical="center" wrapText="1"/>
    </xf>
    <xf numFmtId="0" fontId="34" fillId="16" borderId="52" xfId="0" applyFont="1" applyFill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16" borderId="62" xfId="0" applyFont="1" applyFill="1" applyBorder="1" applyAlignment="1">
      <alignment horizontal="center" vertical="center" wrapText="1"/>
    </xf>
    <xf numFmtId="0" fontId="34" fillId="16" borderId="63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16" borderId="73" xfId="0" applyFont="1" applyFill="1" applyBorder="1" applyAlignment="1">
      <alignment horizontal="center" vertical="center" wrapText="1"/>
    </xf>
    <xf numFmtId="0" fontId="34" fillId="16" borderId="74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wrapText="1"/>
    </xf>
    <xf numFmtId="0" fontId="27" fillId="0" borderId="0" xfId="0" applyFont="1"/>
    <xf numFmtId="0" fontId="38" fillId="0" borderId="0" xfId="0" applyFont="1"/>
    <xf numFmtId="0" fontId="41" fillId="8" borderId="81" xfId="0" applyFont="1" applyFill="1" applyBorder="1" applyAlignment="1">
      <alignment horizontal="center" vertical="center" wrapText="1"/>
    </xf>
    <xf numFmtId="0" fontId="41" fillId="8" borderId="13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2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21" xfId="0" applyFont="1" applyFill="1" applyBorder="1" applyAlignment="1">
      <alignment horizontal="center" vertical="center" wrapText="1"/>
    </xf>
    <xf numFmtId="0" fontId="42" fillId="9" borderId="25" xfId="0" applyFont="1" applyFill="1" applyBorder="1" applyAlignment="1">
      <alignment horizontal="center"/>
    </xf>
    <xf numFmtId="0" fontId="42" fillId="9" borderId="26" xfId="0" applyFont="1" applyFill="1" applyBorder="1" applyAlignment="1">
      <alignment horizontal="center"/>
    </xf>
    <xf numFmtId="0" fontId="42" fillId="9" borderId="27" xfId="0" applyFont="1" applyFill="1" applyBorder="1" applyAlignment="1">
      <alignment horizontal="center"/>
    </xf>
    <xf numFmtId="0" fontId="42" fillId="9" borderId="24" xfId="0" applyFont="1" applyFill="1" applyBorder="1" applyAlignment="1">
      <alignment horizontal="center"/>
    </xf>
    <xf numFmtId="0" fontId="41" fillId="9" borderId="26" xfId="0" applyFont="1" applyFill="1" applyBorder="1" applyAlignment="1">
      <alignment horizontal="center"/>
    </xf>
    <xf numFmtId="0" fontId="42" fillId="9" borderId="83" xfId="0" applyFont="1" applyFill="1" applyBorder="1" applyAlignment="1">
      <alignment horizontal="center"/>
    </xf>
    <xf numFmtId="0" fontId="42" fillId="9" borderId="28" xfId="0" applyFont="1" applyFill="1" applyBorder="1" applyAlignment="1">
      <alignment horizontal="center"/>
    </xf>
    <xf numFmtId="3" fontId="41" fillId="9" borderId="28" xfId="0" applyNumberFormat="1" applyFont="1" applyFill="1" applyBorder="1" applyAlignment="1">
      <alignment horizontal="center"/>
    </xf>
    <xf numFmtId="0" fontId="41" fillId="9" borderId="84" xfId="0" applyFont="1" applyFill="1" applyBorder="1" applyAlignment="1">
      <alignment horizontal="center"/>
    </xf>
    <xf numFmtId="0" fontId="36" fillId="10" borderId="87" xfId="0" applyFont="1" applyFill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33" fillId="0" borderId="88" xfId="0" applyFont="1" applyBorder="1" applyAlignment="1">
      <alignment horizontal="center"/>
    </xf>
    <xf numFmtId="164" fontId="23" fillId="3" borderId="22" xfId="0" applyNumberFormat="1" applyFont="1" applyFill="1" applyBorder="1" applyAlignment="1">
      <alignment horizontal="center" vertical="center"/>
    </xf>
    <xf numFmtId="0" fontId="34" fillId="0" borderId="42" xfId="0" applyFont="1" applyBorder="1" applyAlignment="1">
      <alignment horizontal="left" vertical="center" wrapText="1"/>
    </xf>
    <xf numFmtId="0" fontId="27" fillId="3" borderId="0" xfId="0" applyFont="1" applyFill="1"/>
    <xf numFmtId="0" fontId="43" fillId="4" borderId="0" xfId="0" applyFont="1" applyFill="1" applyAlignment="1">
      <alignment horizontal="center" vertical="center"/>
    </xf>
    <xf numFmtId="0" fontId="38" fillId="3" borderId="0" xfId="0" applyFont="1" applyFill="1"/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14" fontId="30" fillId="0" borderId="20" xfId="0" applyNumberFormat="1" applyFont="1" applyFill="1" applyBorder="1" applyAlignment="1">
      <alignment horizontal="center"/>
    </xf>
    <xf numFmtId="14" fontId="30" fillId="0" borderId="1" xfId="0" applyNumberFormat="1" applyFont="1" applyFill="1" applyBorder="1" applyAlignment="1">
      <alignment horizontal="center"/>
    </xf>
    <xf numFmtId="14" fontId="30" fillId="0" borderId="21" xfId="0" applyNumberFormat="1" applyFont="1" applyFill="1" applyBorder="1" applyAlignment="1">
      <alignment horizontal="center"/>
    </xf>
    <xf numFmtId="14" fontId="30" fillId="0" borderId="2" xfId="0" applyNumberFormat="1" applyFont="1" applyFill="1" applyBorder="1" applyAlignment="1">
      <alignment horizontal="center"/>
    </xf>
    <xf numFmtId="14" fontId="30" fillId="0" borderId="20" xfId="0" applyNumberFormat="1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/>
    </xf>
    <xf numFmtId="14" fontId="30" fillId="3" borderId="1" xfId="0" applyNumberFormat="1" applyFont="1" applyFill="1" applyBorder="1" applyAlignment="1">
      <alignment horizontal="center"/>
    </xf>
    <xf numFmtId="14" fontId="30" fillId="3" borderId="20" xfId="0" applyNumberFormat="1" applyFont="1" applyFill="1" applyBorder="1" applyAlignment="1">
      <alignment horizontal="center"/>
    </xf>
    <xf numFmtId="0" fontId="30" fillId="11" borderId="20" xfId="0" applyFont="1" applyFill="1" applyBorder="1" applyAlignment="1">
      <alignment horizontal="center"/>
    </xf>
    <xf numFmtId="14" fontId="30" fillId="11" borderId="20" xfId="0" applyNumberFormat="1" applyFont="1" applyFill="1" applyBorder="1" applyAlignment="1">
      <alignment horizontal="center"/>
    </xf>
    <xf numFmtId="14" fontId="30" fillId="11" borderId="1" xfId="0" applyNumberFormat="1" applyFont="1" applyFill="1" applyBorder="1" applyAlignment="1">
      <alignment horizontal="center"/>
    </xf>
    <xf numFmtId="14" fontId="30" fillId="11" borderId="21" xfId="0" applyNumberFormat="1" applyFont="1" applyFill="1" applyBorder="1" applyAlignment="1">
      <alignment horizontal="center"/>
    </xf>
    <xf numFmtId="14" fontId="30" fillId="11" borderId="2" xfId="0" applyNumberFormat="1" applyFont="1" applyFill="1" applyBorder="1" applyAlignment="1">
      <alignment horizontal="center"/>
    </xf>
    <xf numFmtId="14" fontId="30" fillId="11" borderId="20" xfId="0" applyNumberFormat="1" applyFont="1" applyFill="1" applyBorder="1" applyAlignment="1">
      <alignment horizontal="center" vertical="center"/>
    </xf>
    <xf numFmtId="14" fontId="30" fillId="11" borderId="1" xfId="0" applyNumberFormat="1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/>
    </xf>
    <xf numFmtId="0" fontId="30" fillId="11" borderId="21" xfId="0" applyFont="1" applyFill="1" applyBorder="1" applyAlignment="1">
      <alignment horizontal="center"/>
    </xf>
    <xf numFmtId="0" fontId="30" fillId="11" borderId="2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center" vertical="center"/>
    </xf>
    <xf numFmtId="14" fontId="30" fillId="3" borderId="21" xfId="0" applyNumberFormat="1" applyFont="1" applyFill="1" applyBorder="1" applyAlignment="1">
      <alignment horizontal="center"/>
    </xf>
    <xf numFmtId="14" fontId="30" fillId="3" borderId="2" xfId="0" applyNumberFormat="1" applyFont="1" applyFill="1" applyBorder="1" applyAlignment="1">
      <alignment horizontal="center"/>
    </xf>
    <xf numFmtId="14" fontId="30" fillId="3" borderId="20" xfId="0" applyNumberFormat="1" applyFont="1" applyFill="1" applyBorder="1" applyAlignment="1">
      <alignment horizontal="center" vertical="center"/>
    </xf>
    <xf numFmtId="14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30" fillId="11" borderId="83" xfId="0" applyFont="1" applyFill="1" applyBorder="1" applyAlignment="1">
      <alignment horizontal="center"/>
    </xf>
    <xf numFmtId="0" fontId="30" fillId="11" borderId="28" xfId="0" applyFont="1" applyFill="1" applyBorder="1" applyAlignment="1">
      <alignment horizontal="center"/>
    </xf>
    <xf numFmtId="0" fontId="30" fillId="11" borderId="84" xfId="0" applyFont="1" applyFill="1" applyBorder="1" applyAlignment="1">
      <alignment horizontal="center"/>
    </xf>
    <xf numFmtId="0" fontId="30" fillId="11" borderId="29" xfId="0" applyFont="1" applyFill="1" applyBorder="1" applyAlignment="1">
      <alignment horizontal="center"/>
    </xf>
    <xf numFmtId="0" fontId="30" fillId="11" borderId="83" xfId="0" applyFont="1" applyFill="1" applyBorder="1" applyAlignment="1">
      <alignment horizontal="center" vertical="center"/>
    </xf>
    <xf numFmtId="0" fontId="30" fillId="11" borderId="28" xfId="0" applyFont="1" applyFill="1" applyBorder="1" applyAlignment="1">
      <alignment horizontal="center" vertical="center"/>
    </xf>
    <xf numFmtId="14" fontId="30" fillId="10" borderId="31" xfId="0" applyNumberFormat="1" applyFont="1" applyFill="1" applyBorder="1" applyAlignment="1">
      <alignment horizontal="center"/>
    </xf>
    <xf numFmtId="14" fontId="30" fillId="10" borderId="32" xfId="0" applyNumberFormat="1" applyFont="1" applyFill="1" applyBorder="1" applyAlignment="1">
      <alignment horizontal="center"/>
    </xf>
    <xf numFmtId="14" fontId="30" fillId="10" borderId="18" xfId="0" applyNumberFormat="1" applyFont="1" applyFill="1" applyBorder="1" applyAlignment="1">
      <alignment horizontal="center"/>
    </xf>
    <xf numFmtId="14" fontId="30" fillId="10" borderId="33" xfId="0" applyNumberFormat="1" applyFont="1" applyFill="1" applyBorder="1" applyAlignment="1">
      <alignment horizontal="center"/>
    </xf>
    <xf numFmtId="14" fontId="30" fillId="3" borderId="32" xfId="0" applyNumberFormat="1" applyFont="1" applyFill="1" applyBorder="1" applyAlignment="1">
      <alignment horizontal="center"/>
    </xf>
    <xf numFmtId="14" fontId="48" fillId="10" borderId="12" xfId="0" applyNumberFormat="1" applyFont="1" applyFill="1" applyBorder="1" applyAlignment="1">
      <alignment horizontal="center"/>
    </xf>
    <xf numFmtId="14" fontId="48" fillId="10" borderId="15" xfId="0" applyNumberFormat="1" applyFont="1" applyFill="1" applyBorder="1" applyAlignment="1">
      <alignment horizontal="center"/>
    </xf>
    <xf numFmtId="164" fontId="30" fillId="11" borderId="1" xfId="1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0" fontId="49" fillId="0" borderId="82" xfId="0" applyFont="1" applyFill="1" applyBorder="1" applyAlignment="1">
      <alignment horizontal="center" vertical="center"/>
    </xf>
    <xf numFmtId="164" fontId="50" fillId="3" borderId="22" xfId="0" applyNumberFormat="1" applyFont="1" applyFill="1" applyBorder="1" applyAlignment="1">
      <alignment horizontal="center" vertical="center"/>
    </xf>
    <xf numFmtId="3" fontId="30" fillId="12" borderId="39" xfId="0" applyNumberFormat="1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0" fontId="30" fillId="12" borderId="22" xfId="0" applyFont="1" applyFill="1" applyBorder="1" applyAlignment="1">
      <alignment horizontal="center" vertical="center"/>
    </xf>
    <xf numFmtId="0" fontId="30" fillId="12" borderId="39" xfId="0" applyFont="1" applyFill="1" applyBorder="1" applyAlignment="1">
      <alignment horizontal="center"/>
    </xf>
    <xf numFmtId="0" fontId="30" fillId="12" borderId="34" xfId="0" applyFont="1" applyFill="1" applyBorder="1" applyAlignment="1">
      <alignment horizontal="center"/>
    </xf>
    <xf numFmtId="0" fontId="30" fillId="12" borderId="40" xfId="0" applyFont="1" applyFill="1" applyBorder="1" applyAlignment="1">
      <alignment horizontal="center"/>
    </xf>
    <xf numFmtId="0" fontId="30" fillId="12" borderId="23" xfId="0" applyFont="1" applyFill="1" applyBorder="1" applyAlignment="1">
      <alignment horizontal="center"/>
    </xf>
    <xf numFmtId="0" fontId="30" fillId="12" borderId="35" xfId="0" applyFont="1" applyFill="1" applyBorder="1" applyAlignment="1">
      <alignment horizontal="center"/>
    </xf>
    <xf numFmtId="0" fontId="30" fillId="12" borderId="39" xfId="0" applyFont="1" applyFill="1" applyBorder="1" applyAlignment="1">
      <alignment horizontal="center" vertical="center"/>
    </xf>
    <xf numFmtId="0" fontId="30" fillId="13" borderId="34" xfId="0" applyFont="1" applyFill="1" applyBorder="1" applyAlignment="1">
      <alignment horizontal="center"/>
    </xf>
    <xf numFmtId="0" fontId="51" fillId="4" borderId="0" xfId="0" applyFont="1" applyFill="1" applyAlignment="1">
      <alignment horizontal="center" vertical="center"/>
    </xf>
    <xf numFmtId="0" fontId="43" fillId="0" borderId="0" xfId="0" applyFont="1" applyAlignment="1"/>
    <xf numFmtId="0" fontId="53" fillId="8" borderId="81" xfId="0" applyFont="1" applyFill="1" applyBorder="1" applyAlignment="1">
      <alignment horizontal="center" vertical="center" wrapText="1"/>
    </xf>
    <xf numFmtId="0" fontId="53" fillId="8" borderId="95" xfId="0" applyFont="1" applyFill="1" applyBorder="1" applyAlignment="1">
      <alignment horizontal="center" vertical="center" wrapText="1"/>
    </xf>
    <xf numFmtId="0" fontId="53" fillId="8" borderId="94" xfId="0" applyFont="1" applyFill="1" applyBorder="1" applyAlignment="1">
      <alignment horizontal="center" vertical="center" wrapText="1"/>
    </xf>
    <xf numFmtId="0" fontId="53" fillId="8" borderId="83" xfId="0" applyFont="1" applyFill="1" applyBorder="1" applyAlignment="1">
      <alignment horizontal="center" vertical="center" wrapText="1"/>
    </xf>
    <xf numFmtId="0" fontId="53" fillId="8" borderId="28" xfId="0" applyFont="1" applyFill="1" applyBorder="1" applyAlignment="1">
      <alignment horizontal="center" vertical="center" wrapText="1"/>
    </xf>
    <xf numFmtId="0" fontId="53" fillId="8" borderId="84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9" borderId="1" xfId="0" applyFont="1" applyFill="1" applyBorder="1" applyAlignment="1">
      <alignment horizontal="center"/>
    </xf>
    <xf numFmtId="3" fontId="53" fillId="9" borderId="1" xfId="0" applyNumberFormat="1" applyFont="1" applyFill="1" applyBorder="1" applyAlignment="1">
      <alignment horizontal="center"/>
    </xf>
    <xf numFmtId="14" fontId="22" fillId="10" borderId="31" xfId="0" applyNumberFormat="1" applyFont="1" applyFill="1" applyBorder="1" applyAlignment="1">
      <alignment horizontal="center"/>
    </xf>
    <xf numFmtId="14" fontId="22" fillId="3" borderId="32" xfId="0" applyNumberFormat="1" applyFont="1" applyFill="1" applyBorder="1" applyAlignment="1">
      <alignment horizontal="center"/>
    </xf>
    <xf numFmtId="14" fontId="22" fillId="10" borderId="18" xfId="0" applyNumberFormat="1" applyFont="1" applyFill="1" applyBorder="1" applyAlignment="1">
      <alignment horizontal="center"/>
    </xf>
    <xf numFmtId="14" fontId="22" fillId="10" borderId="33" xfId="0" applyNumberFormat="1" applyFont="1" applyFill="1" applyBorder="1" applyAlignment="1">
      <alignment horizontal="center"/>
    </xf>
    <xf numFmtId="0" fontId="36" fillId="11" borderId="93" xfId="0" applyFont="1" applyFill="1" applyBorder="1" applyAlignment="1">
      <alignment horizontal="center" vertical="center"/>
    </xf>
    <xf numFmtId="0" fontId="53" fillId="10" borderId="87" xfId="0" applyFont="1" applyFill="1" applyBorder="1" applyAlignment="1">
      <alignment horizontal="center" vertical="center"/>
    </xf>
    <xf numFmtId="0" fontId="53" fillId="11" borderId="93" xfId="0" applyFont="1" applyFill="1" applyBorder="1" applyAlignment="1">
      <alignment horizontal="center" vertical="center"/>
    </xf>
    <xf numFmtId="0" fontId="33" fillId="0" borderId="1" xfId="0" applyFont="1" applyBorder="1"/>
    <xf numFmtId="0" fontId="34" fillId="0" borderId="1" xfId="0" applyFont="1" applyBorder="1"/>
    <xf numFmtId="3" fontId="34" fillId="0" borderId="1" xfId="0" applyNumberFormat="1" applyFont="1" applyBorder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101" xfId="0" applyFont="1" applyBorder="1" applyAlignment="1">
      <alignment horizontal="left" vertical="center"/>
    </xf>
    <xf numFmtId="0" fontId="35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16" borderId="68" xfId="0" applyFont="1" applyFill="1" applyBorder="1" applyAlignment="1">
      <alignment horizontal="center" vertical="center" wrapText="1"/>
    </xf>
    <xf numFmtId="0" fontId="35" fillId="16" borderId="72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16" borderId="61" xfId="0" applyFont="1" applyFill="1" applyBorder="1" applyAlignment="1">
      <alignment horizontal="center" vertical="center" wrapText="1"/>
    </xf>
    <xf numFmtId="0" fontId="35" fillId="16" borderId="67" xfId="0" applyFont="1" applyFill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5" fillId="15" borderId="7" xfId="0" applyFont="1" applyFill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16" borderId="56" xfId="0" applyFont="1" applyFill="1" applyBorder="1" applyAlignment="1">
      <alignment horizontal="center" vertical="center" wrapText="1"/>
    </xf>
    <xf numFmtId="0" fontId="35" fillId="16" borderId="57" xfId="0" applyFont="1" applyFill="1" applyBorder="1" applyAlignment="1">
      <alignment horizontal="center" vertical="center" wrapText="1"/>
    </xf>
    <xf numFmtId="0" fontId="34" fillId="0" borderId="98" xfId="0" applyFont="1" applyBorder="1" applyAlignment="1">
      <alignment horizontal="left" vertical="center" wrapText="1"/>
    </xf>
    <xf numFmtId="0" fontId="34" fillId="0" borderId="99" xfId="0" applyFont="1" applyBorder="1" applyAlignment="1">
      <alignment horizontal="left" vertical="center" wrapText="1"/>
    </xf>
    <xf numFmtId="0" fontId="34" fillId="0" borderId="100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5" fillId="14" borderId="5" xfId="0" applyFont="1" applyFill="1" applyBorder="1" applyAlignment="1">
      <alignment horizontal="center" vertical="center" wrapText="1"/>
    </xf>
    <xf numFmtId="0" fontId="35" fillId="14" borderId="6" xfId="0" applyFont="1" applyFill="1" applyBorder="1" applyAlignment="1">
      <alignment horizontal="center" vertical="center" wrapText="1"/>
    </xf>
    <xf numFmtId="0" fontId="35" fillId="14" borderId="7" xfId="0" applyFont="1" applyFill="1" applyBorder="1" applyAlignment="1">
      <alignment horizontal="center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4" fillId="15" borderId="47" xfId="0" applyFont="1" applyFill="1" applyBorder="1" applyAlignment="1">
      <alignment horizontal="center" vertical="center" wrapText="1"/>
    </xf>
    <xf numFmtId="0" fontId="35" fillId="15" borderId="48" xfId="0" applyFont="1" applyFill="1" applyBorder="1" applyAlignment="1">
      <alignment horizontal="center" vertical="center" wrapText="1"/>
    </xf>
    <xf numFmtId="0" fontId="35" fillId="15" borderId="49" xfId="0" applyFont="1" applyFill="1" applyBorder="1" applyAlignment="1">
      <alignment horizontal="center" vertical="center" wrapText="1"/>
    </xf>
    <xf numFmtId="0" fontId="35" fillId="15" borderId="50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164" fontId="31" fillId="3" borderId="28" xfId="0" applyNumberFormat="1" applyFont="1" applyFill="1" applyBorder="1" applyAlignment="1">
      <alignment horizontal="center" vertical="center"/>
    </xf>
    <xf numFmtId="164" fontId="31" fillId="3" borderId="18" xfId="0" applyNumberFormat="1" applyFont="1" applyFill="1" applyBorder="1" applyAlignment="1">
      <alignment horizontal="center" vertical="center"/>
    </xf>
    <xf numFmtId="3" fontId="22" fillId="10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33" fillId="0" borderId="91" xfId="0" applyFont="1" applyBorder="1" applyAlignment="1">
      <alignment horizontal="center" vertical="center" wrapText="1"/>
    </xf>
    <xf numFmtId="0" fontId="33" fillId="0" borderId="92" xfId="0" applyFont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164" fontId="22" fillId="3" borderId="1" xfId="1" applyNumberFormat="1" applyFont="1" applyFill="1" applyBorder="1" applyAlignment="1">
      <alignment horizontal="right" vertical="center"/>
    </xf>
    <xf numFmtId="3" fontId="22" fillId="10" borderId="18" xfId="0" applyNumberFormat="1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33" fillId="0" borderId="6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164" fontId="21" fillId="3" borderId="28" xfId="1" applyNumberFormat="1" applyFont="1" applyFill="1" applyBorder="1" applyAlignment="1">
      <alignment horizontal="center" vertical="center"/>
    </xf>
    <xf numFmtId="164" fontId="21" fillId="3" borderId="18" xfId="1" applyNumberFormat="1" applyFont="1" applyFill="1" applyBorder="1" applyAlignment="1">
      <alignment horizontal="center" vertical="center"/>
    </xf>
    <xf numFmtId="3" fontId="21" fillId="3" borderId="28" xfId="0" applyNumberFormat="1" applyFont="1" applyFill="1" applyBorder="1" applyAlignment="1">
      <alignment horizontal="center" vertical="center"/>
    </xf>
    <xf numFmtId="3" fontId="21" fillId="3" borderId="18" xfId="0" applyNumberFormat="1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53" fillId="8" borderId="15" xfId="0" applyFont="1" applyFill="1" applyBorder="1" applyAlignment="1">
      <alignment horizontal="center" vertical="center" wrapText="1"/>
    </xf>
    <xf numFmtId="0" fontId="53" fillId="8" borderId="85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164" fontId="21" fillId="3" borderId="28" xfId="1" applyNumberFormat="1" applyFont="1" applyFill="1" applyBorder="1" applyAlignment="1">
      <alignment horizontal="right" vertical="center"/>
    </xf>
    <xf numFmtId="164" fontId="21" fillId="3" borderId="18" xfId="1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53" fillId="7" borderId="13" xfId="0" applyFont="1" applyFill="1" applyBorder="1" applyAlignment="1">
      <alignment horizontal="center" vertical="center" wrapText="1"/>
    </xf>
    <xf numFmtId="0" fontId="53" fillId="7" borderId="24" xfId="0" applyFont="1" applyFill="1" applyBorder="1" applyAlignment="1">
      <alignment horizontal="center" vertical="center" wrapText="1"/>
    </xf>
    <xf numFmtId="0" fontId="53" fillId="8" borderId="94" xfId="0" applyFont="1" applyFill="1" applyBorder="1" applyAlignment="1">
      <alignment horizontal="center" vertical="center" wrapText="1"/>
    </xf>
    <xf numFmtId="0" fontId="53" fillId="8" borderId="35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23" xfId="0" applyFont="1" applyFill="1" applyBorder="1" applyAlignment="1">
      <alignment horizontal="center" vertical="center" wrapText="1"/>
    </xf>
    <xf numFmtId="0" fontId="53" fillId="8" borderId="96" xfId="0" applyFont="1" applyFill="1" applyBorder="1" applyAlignment="1">
      <alignment horizontal="center" vertical="center" wrapText="1"/>
    </xf>
    <xf numFmtId="0" fontId="53" fillId="8" borderId="25" xfId="0" applyFont="1" applyFill="1" applyBorder="1" applyAlignment="1">
      <alignment horizontal="center" vertical="center" wrapText="1"/>
    </xf>
    <xf numFmtId="0" fontId="53" fillId="8" borderId="12" xfId="0" applyFont="1" applyFill="1" applyBorder="1" applyAlignment="1">
      <alignment horizontal="center" vertical="center" wrapText="1"/>
    </xf>
    <xf numFmtId="0" fontId="53" fillId="8" borderId="27" xfId="0" applyFont="1" applyFill="1" applyBorder="1" applyAlignment="1">
      <alignment horizontal="center" vertical="center" wrapText="1"/>
    </xf>
    <xf numFmtId="0" fontId="52" fillId="5" borderId="9" xfId="0" applyFont="1" applyFill="1" applyBorder="1" applyAlignment="1">
      <alignment horizontal="center" vertical="center" wrapText="1"/>
    </xf>
    <xf numFmtId="0" fontId="52" fillId="5" borderId="10" xfId="0" applyFont="1" applyFill="1" applyBorder="1" applyAlignment="1">
      <alignment horizontal="center" vertical="center" wrapText="1"/>
    </xf>
    <xf numFmtId="0" fontId="52" fillId="5" borderId="11" xfId="0" applyFont="1" applyFill="1" applyBorder="1" applyAlignment="1">
      <alignment horizontal="center"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3" fillId="6" borderId="16" xfId="0" applyFont="1" applyFill="1" applyBorder="1" applyAlignment="1">
      <alignment horizontal="center" vertical="center" wrapText="1"/>
    </xf>
    <xf numFmtId="0" fontId="53" fillId="6" borderId="22" xfId="0" applyFont="1" applyFill="1" applyBorder="1" applyAlignment="1">
      <alignment horizontal="center" vertical="center" wrapText="1"/>
    </xf>
    <xf numFmtId="0" fontId="52" fillId="5" borderId="5" xfId="0" applyFont="1" applyFill="1" applyBorder="1" applyAlignment="1">
      <alignment horizontal="center" vertical="center" wrapText="1"/>
    </xf>
    <xf numFmtId="0" fontId="52" fillId="5" borderId="6" xfId="0" applyFont="1" applyFill="1" applyBorder="1" applyAlignment="1">
      <alignment horizontal="center" vertical="center" wrapText="1"/>
    </xf>
    <xf numFmtId="0" fontId="52" fillId="5" borderId="7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textRotation="90" wrapText="1"/>
    </xf>
    <xf numFmtId="0" fontId="54" fillId="7" borderId="27" xfId="0" applyFont="1" applyFill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43" fillId="4" borderId="0" xfId="0" applyFont="1" applyFill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27" fillId="0" borderId="91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164" fontId="30" fillId="3" borderId="28" xfId="1" applyNumberFormat="1" applyFont="1" applyFill="1" applyBorder="1" applyAlignment="1">
      <alignment horizontal="right" vertical="center"/>
    </xf>
    <xf numFmtId="164" fontId="30" fillId="3" borderId="18" xfId="1" applyNumberFormat="1" applyFont="1" applyFill="1" applyBorder="1" applyAlignment="1">
      <alignment horizontal="right" vertical="center"/>
    </xf>
    <xf numFmtId="3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7" fillId="0" borderId="8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3" fontId="48" fillId="0" borderId="28" xfId="0" applyNumberFormat="1" applyFont="1" applyBorder="1" applyAlignment="1">
      <alignment horizontal="right"/>
    </xf>
    <xf numFmtId="3" fontId="48" fillId="0" borderId="18" xfId="0" applyNumberFormat="1" applyFont="1" applyBorder="1" applyAlignment="1">
      <alignment horizontal="right"/>
    </xf>
    <xf numFmtId="164" fontId="30" fillId="3" borderId="28" xfId="1" applyNumberFormat="1" applyFont="1" applyFill="1" applyBorder="1" applyAlignment="1">
      <alignment horizontal="center" vertical="center"/>
    </xf>
    <xf numFmtId="164" fontId="30" fillId="3" borderId="18" xfId="1" applyNumberFormat="1" applyFont="1" applyFill="1" applyBorder="1" applyAlignment="1">
      <alignment horizontal="center" vertical="center"/>
    </xf>
    <xf numFmtId="3" fontId="30" fillId="3" borderId="28" xfId="0" applyNumberFormat="1" applyFont="1" applyFill="1" applyBorder="1" applyAlignment="1">
      <alignment horizontal="center" vertical="center"/>
    </xf>
    <xf numFmtId="3" fontId="30" fillId="3" borderId="18" xfId="0" applyNumberFormat="1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 wrapText="1"/>
    </xf>
    <xf numFmtId="0" fontId="16" fillId="8" borderId="85" xfId="0" applyFont="1" applyFill="1" applyBorder="1" applyAlignment="1">
      <alignment horizontal="center" vertical="center" wrapText="1"/>
    </xf>
    <xf numFmtId="164" fontId="30" fillId="3" borderId="1" xfId="1" applyNumberFormat="1" applyFont="1" applyFill="1" applyBorder="1" applyAlignment="1">
      <alignment horizontal="right" vertical="center"/>
    </xf>
    <xf numFmtId="0" fontId="46" fillId="5" borderId="9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textRotation="90" wrapText="1"/>
    </xf>
    <xf numFmtId="0" fontId="47" fillId="7" borderId="27" xfId="0" applyFont="1" applyFill="1" applyBorder="1" applyAlignment="1">
      <alignment horizontal="center" vertical="center" textRotation="90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85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/>
    </xf>
    <xf numFmtId="0" fontId="46" fillId="5" borderId="41" xfId="0" applyFont="1" applyFill="1" applyBorder="1" applyAlignment="1">
      <alignment horizontal="center" vertical="center" wrapText="1"/>
    </xf>
    <xf numFmtId="0" fontId="46" fillId="5" borderId="37" xfId="0" applyFont="1" applyFill="1" applyBorder="1" applyAlignment="1">
      <alignment horizontal="center" vertical="center" wrapText="1"/>
    </xf>
    <xf numFmtId="0" fontId="46" fillId="5" borderId="8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46" fillId="5" borderId="9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5" borderId="11" xfId="0" applyFont="1" applyFill="1" applyBorder="1" applyAlignment="1">
      <alignment horizontal="center" vertical="center"/>
    </xf>
    <xf numFmtId="0" fontId="46" fillId="5" borderId="12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/>
    </xf>
    <xf numFmtId="0" fontId="46" fillId="5" borderId="14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41" fillId="8" borderId="33" xfId="0" applyFont="1" applyFill="1" applyBorder="1" applyAlignment="1">
      <alignment horizontal="center" vertical="center" wrapText="1"/>
    </xf>
    <xf numFmtId="0" fontId="41" fillId="8" borderId="85" xfId="0" applyFont="1" applyFill="1" applyBorder="1" applyAlignment="1">
      <alignment horizontal="center" vertical="center" wrapText="1"/>
    </xf>
    <xf numFmtId="0" fontId="36" fillId="7" borderId="78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6" fillId="8" borderId="80" xfId="0" applyFont="1" applyFill="1" applyBorder="1" applyAlignment="1">
      <alignment horizontal="center" vertical="center" wrapText="1"/>
    </xf>
    <xf numFmtId="0" fontId="36" fillId="8" borderId="35" xfId="0" applyFont="1" applyFill="1" applyBorder="1" applyAlignment="1">
      <alignment horizontal="center" vertical="center" wrapText="1"/>
    </xf>
    <xf numFmtId="0" fontId="41" fillId="8" borderId="17" xfId="0" applyFont="1" applyFill="1" applyBorder="1" applyAlignment="1">
      <alignment horizontal="center" vertical="center" wrapText="1"/>
    </xf>
    <xf numFmtId="0" fontId="41" fillId="8" borderId="2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28" xfId="0" applyFont="1" applyFill="1" applyBorder="1" applyAlignment="1">
      <alignment horizontal="center" vertical="center" wrapText="1"/>
    </xf>
    <xf numFmtId="0" fontId="41" fillId="8" borderId="31" xfId="0" applyFont="1" applyFill="1" applyBorder="1" applyAlignment="1">
      <alignment horizontal="center" vertical="center" wrapText="1"/>
    </xf>
    <xf numFmtId="0" fontId="41" fillId="8" borderId="27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36" fillId="6" borderId="62" xfId="0" applyFont="1" applyFill="1" applyBorder="1" applyAlignment="1">
      <alignment horizontal="center" vertical="center" wrapText="1"/>
    </xf>
    <xf numFmtId="0" fontId="36" fillId="6" borderId="82" xfId="0" applyFont="1" applyFill="1" applyBorder="1" applyAlignment="1">
      <alignment horizontal="center" vertical="center" wrapText="1"/>
    </xf>
    <xf numFmtId="0" fontId="39" fillId="5" borderId="1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40" fillId="7" borderId="8" xfId="0" applyFont="1" applyFill="1" applyBorder="1" applyAlignment="1">
      <alignment horizontal="center" vertical="center" textRotation="90" wrapText="1"/>
    </xf>
    <xf numFmtId="0" fontId="40" fillId="7" borderId="22" xfId="0" applyFont="1" applyFill="1" applyBorder="1" applyAlignment="1">
      <alignment horizontal="center" vertical="center" textRotation="90" wrapText="1"/>
    </xf>
    <xf numFmtId="0" fontId="36" fillId="8" borderId="16" xfId="0" applyFont="1" applyFill="1" applyBorder="1" applyAlignment="1">
      <alignment horizontal="center" vertical="center" wrapText="1"/>
    </xf>
    <xf numFmtId="0" fontId="36" fillId="8" borderId="22" xfId="0" applyFont="1" applyFill="1" applyBorder="1" applyAlignment="1">
      <alignment horizontal="center" vertical="center" wrapText="1"/>
    </xf>
    <xf numFmtId="0" fontId="36" fillId="8" borderId="79" xfId="0" applyFont="1" applyFill="1" applyBorder="1" applyAlignment="1">
      <alignment horizontal="center" vertical="center" wrapText="1"/>
    </xf>
    <xf numFmtId="0" fontId="36" fillId="8" borderId="23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25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3" fontId="20" fillId="0" borderId="28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21" fillId="3" borderId="29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 textRotation="90" wrapText="1"/>
    </xf>
    <xf numFmtId="0" fontId="15" fillId="7" borderId="20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49"/>
  <sheetViews>
    <sheetView tabSelected="1" workbookViewId="0">
      <selection activeCell="C138" sqref="C138"/>
    </sheetView>
  </sheetViews>
  <sheetFormatPr baseColWidth="10" defaultColWidth="9.140625" defaultRowHeight="15" x14ac:dyDescent="0.25"/>
  <cols>
    <col min="1" max="1" width="9.28515625" bestFit="1" customWidth="1"/>
    <col min="2" max="2" width="43.140625" customWidth="1"/>
    <col min="3" max="3" width="15.7109375" customWidth="1"/>
    <col min="4" max="4" width="9.28515625" bestFit="1" customWidth="1"/>
    <col min="6" max="6" width="9.28515625" bestFit="1" customWidth="1"/>
    <col min="9" max="17" width="10.140625" bestFit="1" customWidth="1"/>
    <col min="19" max="22" width="10.140625" bestFit="1" customWidth="1"/>
    <col min="23" max="23" width="13" customWidth="1"/>
  </cols>
  <sheetData>
    <row r="2" spans="1:23" ht="23.25" x14ac:dyDescent="0.35">
      <c r="B2" s="1"/>
      <c r="C2" s="2"/>
      <c r="D2" s="2"/>
      <c r="E2" s="2"/>
      <c r="F2" s="2"/>
      <c r="G2" s="2"/>
      <c r="J2" s="2"/>
      <c r="K2" s="3" t="s">
        <v>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.75" customHeight="1" x14ac:dyDescent="0.25">
      <c r="B3" s="4" t="s">
        <v>1</v>
      </c>
      <c r="C3" s="459" t="s">
        <v>2</v>
      </c>
      <c r="D3" s="460"/>
      <c r="E3" s="460"/>
      <c r="F3" s="460"/>
      <c r="G3" s="460"/>
      <c r="H3" s="460"/>
      <c r="I3" s="461"/>
      <c r="J3" s="5"/>
      <c r="N3" s="5"/>
      <c r="O3" s="5"/>
      <c r="P3" s="5"/>
      <c r="Q3" s="5"/>
      <c r="R3" s="5"/>
      <c r="S3" s="5" t="s">
        <v>3</v>
      </c>
      <c r="T3" s="5"/>
      <c r="U3" s="5"/>
      <c r="V3" s="5"/>
      <c r="W3" s="5"/>
    </row>
    <row r="4" spans="1:23" ht="22.5" customHeight="1" x14ac:dyDescent="0.25">
      <c r="B4" s="4" t="s">
        <v>4</v>
      </c>
      <c r="C4" s="459">
        <v>2021</v>
      </c>
      <c r="D4" s="460"/>
      <c r="E4" s="460"/>
      <c r="F4" s="460"/>
      <c r="G4" s="460"/>
      <c r="H4" s="460"/>
      <c r="I4" s="461"/>
      <c r="J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4.25" customHeight="1" x14ac:dyDescent="0.25">
      <c r="B5" s="4" t="s">
        <v>5</v>
      </c>
      <c r="C5" s="459" t="s">
        <v>6</v>
      </c>
      <c r="D5" s="460"/>
      <c r="E5" s="460"/>
      <c r="F5" s="460"/>
      <c r="G5" s="460"/>
      <c r="H5" s="460"/>
      <c r="I5" s="461"/>
      <c r="J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customHeight="1" x14ac:dyDescent="0.25">
      <c r="B6" s="4" t="s">
        <v>7</v>
      </c>
      <c r="C6" s="459" t="s">
        <v>8</v>
      </c>
      <c r="D6" s="460"/>
      <c r="E6" s="460"/>
      <c r="F6" s="460"/>
      <c r="G6" s="460"/>
      <c r="H6" s="460"/>
      <c r="I6" s="461"/>
      <c r="J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1.25" customHeight="1" x14ac:dyDescent="0.25">
      <c r="B7" s="4" t="s">
        <v>9</v>
      </c>
      <c r="C7" s="459" t="s">
        <v>10</v>
      </c>
      <c r="D7" s="460"/>
      <c r="E7" s="460"/>
      <c r="F7" s="460"/>
      <c r="G7" s="460"/>
      <c r="H7" s="460"/>
      <c r="I7" s="461"/>
      <c r="J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A8" s="6"/>
      <c r="B8" s="7"/>
      <c r="C8" s="7"/>
      <c r="D8" s="7"/>
      <c r="E8" s="7"/>
      <c r="F8" s="7"/>
      <c r="G8" s="7"/>
      <c r="H8" s="7"/>
      <c r="I8" s="7"/>
      <c r="J8" s="8"/>
      <c r="K8" s="6"/>
      <c r="L8" s="6"/>
      <c r="M8" s="6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3.5" customHeight="1" x14ac:dyDescent="0.35">
      <c r="A9" s="9"/>
      <c r="B9" s="9"/>
      <c r="C9" s="9"/>
      <c r="D9" s="9"/>
      <c r="E9" s="9"/>
      <c r="F9" s="9"/>
      <c r="G9" s="9"/>
      <c r="H9" s="9"/>
      <c r="I9" s="10"/>
      <c r="J9" s="11" t="s">
        <v>11</v>
      </c>
      <c r="K9" s="11"/>
      <c r="L9" s="11"/>
      <c r="M9" s="11"/>
      <c r="N9" s="11"/>
      <c r="O9" s="11"/>
      <c r="P9" s="12"/>
      <c r="Q9" s="10"/>
      <c r="R9" s="9"/>
      <c r="S9" s="9"/>
      <c r="T9" s="9"/>
      <c r="U9" s="9"/>
      <c r="V9" s="9"/>
      <c r="W9" s="9"/>
    </row>
    <row r="10" spans="1:23" ht="22.5" customHeight="1" x14ac:dyDescent="0.35">
      <c r="A10" s="9"/>
      <c r="B10" s="9"/>
      <c r="C10" s="9"/>
      <c r="D10" s="9"/>
      <c r="E10" s="9"/>
      <c r="F10" s="9"/>
      <c r="G10" s="9"/>
      <c r="H10" s="9"/>
      <c r="I10" s="10"/>
      <c r="J10" s="13"/>
      <c r="K10" s="13"/>
      <c r="L10" s="13"/>
      <c r="M10" s="13"/>
      <c r="N10" s="13"/>
      <c r="O10" s="13"/>
      <c r="P10" s="14"/>
      <c r="Q10" s="10"/>
      <c r="R10" s="9"/>
      <c r="S10" s="9"/>
      <c r="T10" s="9"/>
      <c r="U10" s="9"/>
      <c r="V10" s="9"/>
      <c r="W10" s="9"/>
    </row>
    <row r="11" spans="1:23" ht="11.25" customHeight="1" x14ac:dyDescent="0.35">
      <c r="A11" s="9"/>
      <c r="B11" s="9"/>
      <c r="C11" s="9"/>
      <c r="D11" s="9"/>
      <c r="E11" s="9"/>
      <c r="F11" s="9"/>
      <c r="G11" s="9"/>
      <c r="H11" s="9"/>
      <c r="I11" s="10"/>
      <c r="J11" s="15" t="s">
        <v>12</v>
      </c>
      <c r="K11" s="9"/>
      <c r="L11" s="13"/>
      <c r="M11" s="13"/>
      <c r="N11" s="13"/>
      <c r="O11" s="13"/>
      <c r="P11" s="14"/>
      <c r="Q11" s="10"/>
      <c r="R11" s="9"/>
      <c r="S11" s="9"/>
      <c r="T11" s="9"/>
      <c r="U11" s="9"/>
      <c r="V11" s="9"/>
      <c r="W11" s="9"/>
    </row>
    <row r="12" spans="1:23" x14ac:dyDescent="0.25">
      <c r="M12" s="5"/>
    </row>
    <row r="13" spans="1:23" ht="15.75" thickBot="1" x14ac:dyDescent="0.3">
      <c r="B13" s="16"/>
    </row>
    <row r="14" spans="1:23" ht="88.5" customHeight="1" thickBot="1" x14ac:dyDescent="0.3">
      <c r="A14" s="462" t="s">
        <v>13</v>
      </c>
      <c r="B14" s="463"/>
      <c r="C14" s="463"/>
      <c r="D14" s="463"/>
      <c r="E14" s="463"/>
      <c r="F14" s="463"/>
      <c r="G14" s="464"/>
      <c r="H14" s="389" t="s">
        <v>14</v>
      </c>
      <c r="I14" s="465" t="s">
        <v>15</v>
      </c>
      <c r="J14" s="466"/>
      <c r="K14" s="466"/>
      <c r="L14" s="467"/>
      <c r="M14" s="449" t="s">
        <v>16</v>
      </c>
      <c r="N14" s="450"/>
      <c r="O14" s="451"/>
      <c r="P14" s="452" t="s">
        <v>17</v>
      </c>
      <c r="Q14" s="453"/>
      <c r="R14" s="453"/>
      <c r="S14" s="453"/>
      <c r="T14" s="453"/>
      <c r="U14" s="453"/>
      <c r="V14" s="454"/>
      <c r="W14" s="17" t="s">
        <v>18</v>
      </c>
    </row>
    <row r="15" spans="1:23" ht="69.75" customHeight="1" thickBot="1" x14ac:dyDescent="0.3">
      <c r="A15" s="455" t="s">
        <v>19</v>
      </c>
      <c r="B15" s="378" t="s">
        <v>20</v>
      </c>
      <c r="C15" s="378" t="s">
        <v>21</v>
      </c>
      <c r="D15" s="378" t="s">
        <v>22</v>
      </c>
      <c r="E15" s="378" t="s">
        <v>23</v>
      </c>
      <c r="F15" s="378" t="s">
        <v>24</v>
      </c>
      <c r="G15" s="380" t="s">
        <v>25</v>
      </c>
      <c r="H15" s="390"/>
      <c r="I15" s="382" t="s">
        <v>26</v>
      </c>
      <c r="J15" s="18" t="s">
        <v>27</v>
      </c>
      <c r="K15" s="18" t="s">
        <v>28</v>
      </c>
      <c r="L15" s="19" t="s">
        <v>29</v>
      </c>
      <c r="M15" s="20" t="s">
        <v>30</v>
      </c>
      <c r="N15" s="21" t="s">
        <v>31</v>
      </c>
      <c r="O15" s="22" t="s">
        <v>32</v>
      </c>
      <c r="P15" s="20" t="s">
        <v>33</v>
      </c>
      <c r="Q15" s="21" t="s">
        <v>34</v>
      </c>
      <c r="R15" s="384" t="s">
        <v>35</v>
      </c>
      <c r="S15" s="21" t="s">
        <v>36</v>
      </c>
      <c r="T15" s="21" t="s">
        <v>37</v>
      </c>
      <c r="U15" s="21" t="s">
        <v>38</v>
      </c>
      <c r="V15" s="23" t="s">
        <v>39</v>
      </c>
      <c r="W15" s="382" t="s">
        <v>40</v>
      </c>
    </row>
    <row r="16" spans="1:23" ht="16.5" hidden="1" thickBot="1" x14ac:dyDescent="0.3">
      <c r="A16" s="456"/>
      <c r="B16" s="457"/>
      <c r="C16" s="457"/>
      <c r="D16" s="457"/>
      <c r="E16" s="457"/>
      <c r="F16" s="457"/>
      <c r="G16" s="458"/>
      <c r="H16" s="391"/>
      <c r="I16" s="383"/>
      <c r="J16" s="24" t="s">
        <v>41</v>
      </c>
      <c r="K16" s="25" t="s">
        <v>42</v>
      </c>
      <c r="L16" s="26" t="s">
        <v>43</v>
      </c>
      <c r="M16" s="27" t="s">
        <v>44</v>
      </c>
      <c r="N16" s="24" t="s">
        <v>41</v>
      </c>
      <c r="O16" s="28" t="s">
        <v>45</v>
      </c>
      <c r="P16" s="29" t="s">
        <v>46</v>
      </c>
      <c r="Q16" s="30" t="s">
        <v>41</v>
      </c>
      <c r="R16" s="384"/>
      <c r="S16" s="31" t="s">
        <v>46</v>
      </c>
      <c r="T16" s="32" t="s">
        <v>47</v>
      </c>
      <c r="U16" s="32" t="s">
        <v>42</v>
      </c>
      <c r="V16" s="33" t="s">
        <v>48</v>
      </c>
      <c r="W16" s="383"/>
    </row>
    <row r="17" spans="1:23" ht="15.75" x14ac:dyDescent="0.25">
      <c r="A17" s="441">
        <v>1</v>
      </c>
      <c r="B17" s="442" t="s">
        <v>49</v>
      </c>
      <c r="C17" s="443"/>
      <c r="D17" s="315">
        <v>64</v>
      </c>
      <c r="E17" s="445" t="s">
        <v>50</v>
      </c>
      <c r="F17" s="317">
        <v>15</v>
      </c>
      <c r="G17" s="447" t="s">
        <v>51</v>
      </c>
      <c r="H17" s="34" t="s">
        <v>52</v>
      </c>
      <c r="I17" s="35">
        <v>44222</v>
      </c>
      <c r="J17" s="36">
        <v>44229</v>
      </c>
      <c r="K17" s="37">
        <f>J17+3</f>
        <v>44232</v>
      </c>
      <c r="L17" s="38">
        <f>K17+15</f>
        <v>44247</v>
      </c>
      <c r="M17" s="35">
        <f>L17+5+2</f>
        <v>44254</v>
      </c>
      <c r="N17" s="36">
        <f>M17+5+2</f>
        <v>44261</v>
      </c>
      <c r="O17" s="38">
        <f>N17+15+1+1</f>
        <v>44278</v>
      </c>
      <c r="P17" s="35">
        <f>O17+5+2</f>
        <v>44285</v>
      </c>
      <c r="Q17" s="37">
        <f>P17+5+2</f>
        <v>44292</v>
      </c>
      <c r="R17" s="39"/>
      <c r="S17" s="37">
        <f>Q17+3</f>
        <v>44295</v>
      </c>
      <c r="T17" s="37">
        <f>S17+3+2</f>
        <v>44300</v>
      </c>
      <c r="U17" s="38">
        <f>T17+3</f>
        <v>44303</v>
      </c>
      <c r="V17" s="40">
        <f>U17+5+2</f>
        <v>44310</v>
      </c>
      <c r="W17" s="41">
        <f>V17+7</f>
        <v>44317</v>
      </c>
    </row>
    <row r="18" spans="1:23" ht="16.5" thickBot="1" x14ac:dyDescent="0.3">
      <c r="A18" s="441"/>
      <c r="B18" s="442"/>
      <c r="C18" s="444"/>
      <c r="D18" s="316"/>
      <c r="E18" s="446"/>
      <c r="F18" s="318"/>
      <c r="G18" s="448"/>
      <c r="H18" s="42" t="s">
        <v>53</v>
      </c>
      <c r="I18" s="43"/>
      <c r="J18" s="44"/>
      <c r="K18" s="44"/>
      <c r="L18" s="45"/>
      <c r="M18" s="43"/>
      <c r="N18" s="44"/>
      <c r="O18" s="45"/>
      <c r="P18" s="46"/>
      <c r="Q18" s="47"/>
      <c r="R18" s="44"/>
      <c r="S18" s="44"/>
      <c r="T18" s="44"/>
      <c r="U18" s="44"/>
      <c r="V18" s="45"/>
      <c r="W18" s="43"/>
    </row>
    <row r="19" spans="1:23" ht="18.75" thickBot="1" x14ac:dyDescent="0.3">
      <c r="A19" s="48"/>
      <c r="B19" s="49" t="s">
        <v>54</v>
      </c>
      <c r="C19" s="50"/>
      <c r="D19" s="51"/>
      <c r="E19" s="52"/>
      <c r="F19" s="52"/>
      <c r="G19" s="53"/>
      <c r="H19" s="54"/>
      <c r="I19" s="55"/>
      <c r="J19" s="56"/>
      <c r="K19" s="56"/>
      <c r="L19" s="57"/>
      <c r="M19" s="58"/>
      <c r="N19" s="59"/>
      <c r="O19" s="60"/>
      <c r="P19" s="61"/>
      <c r="Q19" s="61"/>
      <c r="R19" s="59"/>
      <c r="S19" s="59"/>
      <c r="T19" s="59"/>
      <c r="U19" s="62"/>
      <c r="V19" s="63"/>
      <c r="W19" s="64"/>
    </row>
    <row r="20" spans="1:23" x14ac:dyDescent="0.25">
      <c r="A20" s="65"/>
      <c r="B20" s="66"/>
      <c r="C20" s="67"/>
      <c r="D20" s="68"/>
      <c r="E20" s="67"/>
      <c r="F20" s="67"/>
      <c r="G20" s="67"/>
      <c r="H20" s="67"/>
      <c r="I20" s="69"/>
      <c r="J20" s="69"/>
      <c r="K20" s="69"/>
      <c r="L20" s="69"/>
      <c r="M20" s="69"/>
      <c r="N20" s="69"/>
      <c r="O20" s="69"/>
      <c r="P20" s="67"/>
      <c r="Q20" s="67"/>
      <c r="R20" s="69"/>
      <c r="S20" s="69"/>
      <c r="T20" s="69"/>
      <c r="U20" s="69"/>
      <c r="V20" s="69"/>
      <c r="W20" s="69"/>
    </row>
    <row r="21" spans="1:23" ht="15.75" thickBot="1" x14ac:dyDescent="0.3">
      <c r="C21" s="70"/>
      <c r="D21" s="70"/>
      <c r="E21" s="70"/>
      <c r="F21" s="70"/>
      <c r="U21" s="69"/>
      <c r="V21" s="69"/>
      <c r="W21" s="69"/>
    </row>
    <row r="22" spans="1:23" ht="19.5" thickBot="1" x14ac:dyDescent="0.3">
      <c r="B22" s="434" t="s">
        <v>55</v>
      </c>
      <c r="C22" s="435"/>
      <c r="D22" s="435"/>
      <c r="E22" s="435"/>
      <c r="F22" s="436"/>
      <c r="U22" s="69"/>
      <c r="V22" s="69"/>
      <c r="W22" s="69"/>
    </row>
    <row r="23" spans="1:23" ht="26.25" customHeight="1" thickBot="1" x14ac:dyDescent="0.3">
      <c r="B23" s="71" t="s">
        <v>56</v>
      </c>
      <c r="C23" s="437" t="s">
        <v>10</v>
      </c>
      <c r="D23" s="438"/>
      <c r="E23" s="439"/>
      <c r="F23" s="440"/>
      <c r="U23" s="69"/>
      <c r="V23" s="69"/>
      <c r="W23" s="69"/>
    </row>
    <row r="24" spans="1:23" ht="19.5" thickBot="1" x14ac:dyDescent="0.3">
      <c r="B24" s="72"/>
      <c r="C24" s="73"/>
      <c r="D24" s="73"/>
      <c r="E24" s="73"/>
      <c r="F24" s="73"/>
      <c r="U24" s="69"/>
      <c r="V24" s="69"/>
      <c r="W24" s="69"/>
    </row>
    <row r="25" spans="1:23" ht="15.75" thickBot="1" x14ac:dyDescent="0.3">
      <c r="A25" s="131"/>
      <c r="B25" s="248" t="s">
        <v>57</v>
      </c>
      <c r="C25" s="248"/>
      <c r="D25" s="281" t="s">
        <v>58</v>
      </c>
      <c r="E25" s="282"/>
      <c r="F25" s="282"/>
      <c r="G25" s="282"/>
      <c r="H25" s="283"/>
      <c r="I25" s="131"/>
      <c r="J25" s="284" t="s">
        <v>59</v>
      </c>
      <c r="K25" s="285"/>
      <c r="L25" s="286" t="s">
        <v>60</v>
      </c>
      <c r="M25" s="287"/>
      <c r="N25" s="288"/>
      <c r="O25" s="131"/>
      <c r="P25" s="266" t="s">
        <v>23</v>
      </c>
      <c r="Q25" s="267"/>
      <c r="R25" s="267"/>
      <c r="S25" s="267"/>
      <c r="T25" s="268"/>
      <c r="U25" s="69"/>
      <c r="V25" s="69"/>
      <c r="W25" s="69"/>
    </row>
    <row r="26" spans="1:23" ht="15.75" thickBot="1" x14ac:dyDescent="0.3">
      <c r="A26" s="131"/>
      <c r="B26" s="248" t="s">
        <v>61</v>
      </c>
      <c r="C26" s="248"/>
      <c r="D26" s="132" t="s">
        <v>51</v>
      </c>
      <c r="E26" s="133"/>
      <c r="F26" s="269" t="s">
        <v>62</v>
      </c>
      <c r="G26" s="270"/>
      <c r="H26" s="271"/>
      <c r="I26" s="131"/>
      <c r="J26" s="272">
        <v>1</v>
      </c>
      <c r="K26" s="273"/>
      <c r="L26" s="263" t="s">
        <v>63</v>
      </c>
      <c r="M26" s="264"/>
      <c r="N26" s="265"/>
      <c r="O26" s="131"/>
      <c r="P26" s="134" t="s">
        <v>50</v>
      </c>
      <c r="Q26" s="263" t="s">
        <v>64</v>
      </c>
      <c r="R26" s="264"/>
      <c r="S26" s="264"/>
      <c r="T26" s="265"/>
      <c r="U26" s="69"/>
      <c r="V26" s="69"/>
      <c r="W26" s="69"/>
    </row>
    <row r="27" spans="1:23" ht="15.75" thickBot="1" x14ac:dyDescent="0.3">
      <c r="A27" s="131"/>
      <c r="B27" s="248" t="s">
        <v>65</v>
      </c>
      <c r="C27" s="248"/>
      <c r="D27" s="135" t="s">
        <v>66</v>
      </c>
      <c r="E27" s="136"/>
      <c r="F27" s="250" t="s">
        <v>67</v>
      </c>
      <c r="G27" s="251"/>
      <c r="H27" s="252"/>
      <c r="I27" s="131"/>
      <c r="J27" s="261">
        <v>2</v>
      </c>
      <c r="K27" s="262"/>
      <c r="L27" s="263" t="s">
        <v>68</v>
      </c>
      <c r="M27" s="264"/>
      <c r="N27" s="265"/>
      <c r="O27" s="131"/>
      <c r="P27" s="137" t="s">
        <v>69</v>
      </c>
      <c r="Q27" s="263" t="s">
        <v>70</v>
      </c>
      <c r="R27" s="264"/>
      <c r="S27" s="264"/>
      <c r="T27" s="265"/>
      <c r="U27" s="69"/>
      <c r="V27" s="69"/>
      <c r="W27" s="69"/>
    </row>
    <row r="28" spans="1:23" ht="15.75" thickBot="1" x14ac:dyDescent="0.3">
      <c r="A28" s="131"/>
      <c r="B28" s="248" t="s">
        <v>71</v>
      </c>
      <c r="C28" s="248"/>
      <c r="D28" s="132" t="s">
        <v>72</v>
      </c>
      <c r="E28" s="133"/>
      <c r="F28" s="250" t="s">
        <v>73</v>
      </c>
      <c r="G28" s="251"/>
      <c r="H28" s="252"/>
      <c r="I28" s="131"/>
      <c r="J28" s="261">
        <v>3</v>
      </c>
      <c r="K28" s="262"/>
      <c r="L28" s="263" t="s">
        <v>74</v>
      </c>
      <c r="M28" s="264"/>
      <c r="N28" s="265"/>
      <c r="O28" s="131"/>
      <c r="P28" s="138" t="s">
        <v>75</v>
      </c>
      <c r="Q28" s="255" t="s">
        <v>76</v>
      </c>
      <c r="R28" s="256"/>
      <c r="S28" s="256"/>
      <c r="T28" s="257"/>
      <c r="U28" s="69"/>
      <c r="V28" s="69"/>
      <c r="W28" s="69"/>
    </row>
    <row r="29" spans="1:23" ht="15.75" thickBot="1" x14ac:dyDescent="0.3">
      <c r="A29" s="131"/>
      <c r="B29" s="248" t="s">
        <v>77</v>
      </c>
      <c r="C29" s="248"/>
      <c r="D29" s="135" t="s">
        <v>78</v>
      </c>
      <c r="E29" s="136"/>
      <c r="F29" s="250" t="s">
        <v>79</v>
      </c>
      <c r="G29" s="251"/>
      <c r="H29" s="252"/>
      <c r="I29" s="131"/>
      <c r="J29" s="253">
        <v>4</v>
      </c>
      <c r="K29" s="254"/>
      <c r="L29" s="255" t="s">
        <v>80</v>
      </c>
      <c r="M29" s="256"/>
      <c r="N29" s="257"/>
      <c r="O29" s="131"/>
      <c r="P29" s="131"/>
      <c r="Q29" s="131"/>
      <c r="R29" s="131"/>
      <c r="S29" s="131"/>
      <c r="T29" s="131"/>
      <c r="U29" s="69"/>
      <c r="V29" s="69"/>
      <c r="W29" s="69"/>
    </row>
    <row r="30" spans="1:23" ht="15.75" thickBot="1" x14ac:dyDescent="0.3">
      <c r="A30" s="131"/>
      <c r="B30" s="248" t="s">
        <v>81</v>
      </c>
      <c r="C30" s="248"/>
      <c r="D30" s="139" t="s">
        <v>82</v>
      </c>
      <c r="E30" s="140"/>
      <c r="F30" s="258" t="s">
        <v>83</v>
      </c>
      <c r="G30" s="259"/>
      <c r="H30" s="260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69"/>
      <c r="V30" s="69"/>
      <c r="W30" s="69"/>
    </row>
    <row r="31" spans="1:23" x14ac:dyDescent="0.25">
      <c r="A31" s="131"/>
      <c r="B31" s="248" t="s">
        <v>84</v>
      </c>
      <c r="C31" s="248"/>
      <c r="D31" s="248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69"/>
      <c r="V31" s="69"/>
      <c r="W31" s="69"/>
    </row>
    <row r="32" spans="1:23" ht="15.75" x14ac:dyDescent="0.25">
      <c r="B32" s="74"/>
      <c r="U32" s="75"/>
      <c r="V32" s="75"/>
      <c r="W32" s="76"/>
    </row>
    <row r="33" spans="1:23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6"/>
    </row>
    <row r="34" spans="1:23" ht="19.5" x14ac:dyDescent="0.3">
      <c r="A34" s="77"/>
      <c r="B34" s="77"/>
      <c r="C34" s="77"/>
      <c r="D34" s="77"/>
      <c r="E34" s="78" t="s">
        <v>85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9"/>
    </row>
    <row r="35" spans="1:23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9"/>
      <c r="V35" s="79"/>
      <c r="W35" s="77"/>
    </row>
    <row r="36" spans="1:23" ht="23.25" x14ac:dyDescent="0.35">
      <c r="B36" s="1"/>
      <c r="C36" s="2"/>
      <c r="D36" s="2"/>
      <c r="E36" s="2"/>
      <c r="F36" s="2"/>
      <c r="G36" s="2"/>
      <c r="J36" s="2"/>
      <c r="K36" s="3" t="s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131"/>
      <c r="B37" s="141" t="s">
        <v>1</v>
      </c>
      <c r="C37" s="431" t="s">
        <v>2</v>
      </c>
      <c r="D37" s="432"/>
      <c r="E37" s="432"/>
      <c r="F37" s="432"/>
      <c r="G37" s="432"/>
      <c r="H37" s="432"/>
      <c r="I37" s="433"/>
      <c r="J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5">
      <c r="A38" s="131"/>
      <c r="B38" s="141" t="s">
        <v>4</v>
      </c>
      <c r="C38" s="431">
        <v>2021</v>
      </c>
      <c r="D38" s="432"/>
      <c r="E38" s="432"/>
      <c r="F38" s="432"/>
      <c r="G38" s="432"/>
      <c r="H38" s="432"/>
      <c r="I38" s="433"/>
      <c r="J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131"/>
      <c r="B39" s="141" t="s">
        <v>5</v>
      </c>
      <c r="C39" s="431" t="s">
        <v>6</v>
      </c>
      <c r="D39" s="432"/>
      <c r="E39" s="432"/>
      <c r="F39" s="432"/>
      <c r="G39" s="432"/>
      <c r="H39" s="432"/>
      <c r="I39" s="433"/>
      <c r="J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131"/>
      <c r="B40" s="141" t="s">
        <v>7</v>
      </c>
      <c r="C40" s="431" t="s">
        <v>8</v>
      </c>
      <c r="D40" s="432"/>
      <c r="E40" s="432"/>
      <c r="F40" s="432"/>
      <c r="G40" s="432"/>
      <c r="H40" s="432"/>
      <c r="I40" s="433"/>
      <c r="J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5">
      <c r="A41" s="131"/>
      <c r="B41" s="141" t="s">
        <v>9</v>
      </c>
      <c r="C41" s="431" t="s">
        <v>10</v>
      </c>
      <c r="D41" s="432"/>
      <c r="E41" s="432"/>
      <c r="F41" s="432"/>
      <c r="G41" s="432"/>
      <c r="H41" s="432"/>
      <c r="I41" s="433"/>
      <c r="J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8"/>
      <c r="K42" s="6"/>
      <c r="L42" s="6"/>
      <c r="M42" s="6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3.25" x14ac:dyDescent="0.35">
      <c r="A43" s="9"/>
      <c r="B43" s="80"/>
      <c r="C43" s="9"/>
      <c r="D43" s="9"/>
      <c r="E43" s="9"/>
      <c r="F43" s="9"/>
      <c r="G43" s="9"/>
      <c r="H43" s="11" t="s">
        <v>86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9"/>
      <c r="U43" s="9"/>
      <c r="V43" s="9"/>
      <c r="W43" s="9"/>
    </row>
    <row r="44" spans="1:23" x14ac:dyDescent="0.25">
      <c r="M44" s="5"/>
    </row>
    <row r="45" spans="1:23" ht="15.75" thickBot="1" x14ac:dyDescent="0.3">
      <c r="B45" s="16"/>
    </row>
    <row r="46" spans="1:23" ht="15.75" thickBot="1" x14ac:dyDescent="0.3">
      <c r="A46" s="415" t="s">
        <v>13</v>
      </c>
      <c r="B46" s="416"/>
      <c r="C46" s="416"/>
      <c r="D46" s="416"/>
      <c r="E46" s="416"/>
      <c r="F46" s="416"/>
      <c r="G46" s="417"/>
      <c r="H46" s="418"/>
      <c r="I46" s="415" t="s">
        <v>87</v>
      </c>
      <c r="J46" s="416"/>
      <c r="K46" s="416"/>
      <c r="L46" s="417"/>
      <c r="M46" s="421" t="s">
        <v>16</v>
      </c>
      <c r="N46" s="422"/>
      <c r="O46" s="423"/>
      <c r="P46" s="421" t="s">
        <v>17</v>
      </c>
      <c r="Q46" s="422"/>
      <c r="R46" s="422"/>
      <c r="S46" s="422"/>
      <c r="T46" s="422"/>
      <c r="U46" s="424"/>
      <c r="V46" s="415" t="s">
        <v>18</v>
      </c>
      <c r="W46" s="417"/>
    </row>
    <row r="47" spans="1:23" ht="76.5" x14ac:dyDescent="0.25">
      <c r="A47" s="425" t="s">
        <v>19</v>
      </c>
      <c r="B47" s="405" t="s">
        <v>20</v>
      </c>
      <c r="C47" s="427" t="s">
        <v>21</v>
      </c>
      <c r="D47" s="429" t="s">
        <v>22</v>
      </c>
      <c r="E47" s="405" t="s">
        <v>23</v>
      </c>
      <c r="F47" s="405" t="s">
        <v>24</v>
      </c>
      <c r="G47" s="407" t="s">
        <v>25</v>
      </c>
      <c r="H47" s="419"/>
      <c r="I47" s="409" t="s">
        <v>88</v>
      </c>
      <c r="J47" s="144" t="s">
        <v>89</v>
      </c>
      <c r="K47" s="145" t="s">
        <v>90</v>
      </c>
      <c r="L47" s="146" t="s">
        <v>29</v>
      </c>
      <c r="M47" s="147" t="s">
        <v>91</v>
      </c>
      <c r="N47" s="148" t="s">
        <v>92</v>
      </c>
      <c r="O47" s="146" t="s">
        <v>32</v>
      </c>
      <c r="P47" s="147" t="s">
        <v>33</v>
      </c>
      <c r="Q47" s="148" t="s">
        <v>93</v>
      </c>
      <c r="R47" s="411" t="s">
        <v>94</v>
      </c>
      <c r="S47" s="148" t="s">
        <v>95</v>
      </c>
      <c r="T47" s="148" t="s">
        <v>96</v>
      </c>
      <c r="U47" s="149" t="s">
        <v>39</v>
      </c>
      <c r="V47" s="413" t="s">
        <v>40</v>
      </c>
      <c r="W47" s="403" t="s">
        <v>97</v>
      </c>
    </row>
    <row r="48" spans="1:23" ht="15.75" thickBot="1" x14ac:dyDescent="0.3">
      <c r="A48" s="426"/>
      <c r="B48" s="406"/>
      <c r="C48" s="428"/>
      <c r="D48" s="430"/>
      <c r="E48" s="406"/>
      <c r="F48" s="406"/>
      <c r="G48" s="408"/>
      <c r="H48" s="420"/>
      <c r="I48" s="410"/>
      <c r="J48" s="150" t="s">
        <v>98</v>
      </c>
      <c r="K48" s="150" t="s">
        <v>42</v>
      </c>
      <c r="L48" s="151" t="s">
        <v>44</v>
      </c>
      <c r="M48" s="152" t="s">
        <v>99</v>
      </c>
      <c r="N48" s="153" t="s">
        <v>98</v>
      </c>
      <c r="O48" s="154" t="s">
        <v>44</v>
      </c>
      <c r="P48" s="155" t="s">
        <v>98</v>
      </c>
      <c r="Q48" s="156" t="s">
        <v>98</v>
      </c>
      <c r="R48" s="412"/>
      <c r="S48" s="157" t="s">
        <v>42</v>
      </c>
      <c r="T48" s="156" t="s">
        <v>42</v>
      </c>
      <c r="U48" s="158" t="s">
        <v>48</v>
      </c>
      <c r="V48" s="414"/>
      <c r="W48" s="404"/>
    </row>
    <row r="49" spans="1:23" x14ac:dyDescent="0.25">
      <c r="A49" s="401">
        <v>1</v>
      </c>
      <c r="B49" s="293" t="s">
        <v>100</v>
      </c>
      <c r="C49" s="303"/>
      <c r="D49" s="297">
        <v>64</v>
      </c>
      <c r="E49" s="298" t="s">
        <v>50</v>
      </c>
      <c r="F49" s="298">
        <v>1</v>
      </c>
      <c r="G49" s="290" t="s">
        <v>82</v>
      </c>
      <c r="H49" s="159" t="s">
        <v>52</v>
      </c>
      <c r="I49" s="35">
        <v>44222</v>
      </c>
      <c r="J49" s="36">
        <v>44229</v>
      </c>
      <c r="K49" s="37">
        <f>J49+3</f>
        <v>44232</v>
      </c>
      <c r="L49" s="38">
        <f>K49+15</f>
        <v>44247</v>
      </c>
      <c r="M49" s="35">
        <f>L49+5+2</f>
        <v>44254</v>
      </c>
      <c r="N49" s="36">
        <f>M49+5+2</f>
        <v>44261</v>
      </c>
      <c r="O49" s="38">
        <f>N49+15+1+1</f>
        <v>44278</v>
      </c>
      <c r="P49" s="35">
        <f>O49+5+2</f>
        <v>44285</v>
      </c>
      <c r="Q49" s="37">
        <f>P49+5+2</f>
        <v>44292</v>
      </c>
      <c r="R49" s="39"/>
      <c r="S49" s="37">
        <f>Q49+3</f>
        <v>44295</v>
      </c>
      <c r="T49" s="37">
        <f>S49+3+2</f>
        <v>44300</v>
      </c>
      <c r="U49" s="38">
        <f>T49+3</f>
        <v>44303</v>
      </c>
      <c r="V49" s="40">
        <f>U49+5+2</f>
        <v>44310</v>
      </c>
      <c r="W49" s="41">
        <f>V49+7</f>
        <v>44317</v>
      </c>
    </row>
    <row r="50" spans="1:23" ht="15.75" thickBot="1" x14ac:dyDescent="0.3">
      <c r="A50" s="402"/>
      <c r="B50" s="294"/>
      <c r="C50" s="303"/>
      <c r="D50" s="297"/>
      <c r="E50" s="298"/>
      <c r="F50" s="298"/>
      <c r="G50" s="290"/>
      <c r="H50" s="160" t="s">
        <v>53</v>
      </c>
      <c r="I50" s="43" t="s">
        <v>101</v>
      </c>
      <c r="J50" s="82"/>
      <c r="K50" s="44"/>
      <c r="L50" s="45"/>
      <c r="M50" s="43"/>
      <c r="N50" s="82"/>
      <c r="O50" s="45"/>
      <c r="P50" s="43"/>
      <c r="Q50" s="44"/>
      <c r="R50" s="44"/>
      <c r="S50" s="44"/>
      <c r="T50" s="44"/>
      <c r="U50" s="83"/>
      <c r="V50" s="82"/>
      <c r="W50" s="83"/>
    </row>
    <row r="51" spans="1:23" x14ac:dyDescent="0.25">
      <c r="A51" s="401">
        <v>2</v>
      </c>
      <c r="B51" s="293" t="s">
        <v>102</v>
      </c>
      <c r="C51" s="295"/>
      <c r="D51" s="297">
        <v>64</v>
      </c>
      <c r="E51" s="298" t="s">
        <v>50</v>
      </c>
      <c r="F51" s="291">
        <v>2</v>
      </c>
      <c r="G51" s="290" t="s">
        <v>82</v>
      </c>
      <c r="H51" s="159" t="s">
        <v>52</v>
      </c>
      <c r="I51" s="35">
        <v>44222</v>
      </c>
      <c r="J51" s="36">
        <v>44229</v>
      </c>
      <c r="K51" s="37">
        <f>J51+3</f>
        <v>44232</v>
      </c>
      <c r="L51" s="38">
        <f>K51+15</f>
        <v>44247</v>
      </c>
      <c r="M51" s="35">
        <f>L51+5+2</f>
        <v>44254</v>
      </c>
      <c r="N51" s="36">
        <f>M51+5+2</f>
        <v>44261</v>
      </c>
      <c r="O51" s="38">
        <f>N51+15+1+1</f>
        <v>44278</v>
      </c>
      <c r="P51" s="35">
        <f>O51+5+2</f>
        <v>44285</v>
      </c>
      <c r="Q51" s="37">
        <f>P51+5+2</f>
        <v>44292</v>
      </c>
      <c r="R51" s="39"/>
      <c r="S51" s="37">
        <f>Q51+3</f>
        <v>44295</v>
      </c>
      <c r="T51" s="37">
        <f>S51+3+2</f>
        <v>44300</v>
      </c>
      <c r="U51" s="38">
        <f>T51+3</f>
        <v>44303</v>
      </c>
      <c r="V51" s="40">
        <f>U51+5+2</f>
        <v>44310</v>
      </c>
      <c r="W51" s="41">
        <f>V51+7</f>
        <v>44317</v>
      </c>
    </row>
    <row r="52" spans="1:23" ht="15.75" thickBot="1" x14ac:dyDescent="0.3">
      <c r="A52" s="402"/>
      <c r="B52" s="294"/>
      <c r="C52" s="296"/>
      <c r="D52" s="297"/>
      <c r="E52" s="298"/>
      <c r="F52" s="292"/>
      <c r="G52" s="290"/>
      <c r="H52" s="160" t="s">
        <v>53</v>
      </c>
      <c r="I52" s="43"/>
      <c r="J52" s="82"/>
      <c r="K52" s="44"/>
      <c r="L52" s="45"/>
      <c r="M52" s="43"/>
      <c r="N52" s="82"/>
      <c r="O52" s="45"/>
      <c r="P52" s="43"/>
      <c r="Q52" s="44"/>
      <c r="R52" s="44"/>
      <c r="S52" s="44"/>
      <c r="T52" s="44"/>
      <c r="U52" s="83"/>
      <c r="V52" s="82"/>
      <c r="W52" s="83"/>
    </row>
    <row r="53" spans="1:23" ht="15.75" thickBot="1" x14ac:dyDescent="0.3">
      <c r="A53" s="161"/>
      <c r="B53" s="84" t="s">
        <v>54</v>
      </c>
      <c r="C53" s="162">
        <f>SUM(C49:C52)</f>
        <v>0</v>
      </c>
      <c r="D53" s="85"/>
      <c r="E53" s="86"/>
      <c r="F53" s="86"/>
      <c r="G53" s="87"/>
      <c r="H53" s="88"/>
      <c r="I53" s="55"/>
      <c r="J53" s="55"/>
      <c r="K53" s="56"/>
      <c r="L53" s="57"/>
      <c r="M53" s="64"/>
      <c r="N53" s="55"/>
      <c r="O53" s="56"/>
      <c r="P53" s="59"/>
      <c r="Q53" s="89"/>
      <c r="R53" s="89"/>
      <c r="S53" s="59"/>
      <c r="T53" s="59"/>
      <c r="U53" s="59"/>
      <c r="V53" s="64"/>
      <c r="W53" s="90"/>
    </row>
    <row r="54" spans="1:23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75"/>
      <c r="V54" s="92"/>
      <c r="W54" s="76"/>
    </row>
    <row r="55" spans="1:23" x14ac:dyDescent="0.25">
      <c r="J55" s="91"/>
      <c r="K55" s="91"/>
      <c r="L55" s="91"/>
      <c r="M55" s="91"/>
      <c r="N55" s="91"/>
      <c r="O55" s="91"/>
      <c r="P55" s="91"/>
      <c r="Q55" s="91"/>
      <c r="U55" s="92"/>
      <c r="V55" s="92"/>
      <c r="W55" s="76"/>
    </row>
    <row r="56" spans="1:23" ht="15.75" thickBot="1" x14ac:dyDescent="0.3">
      <c r="C56" s="70"/>
      <c r="D56" s="70"/>
      <c r="E56" s="70"/>
      <c r="F56" s="70"/>
    </row>
    <row r="57" spans="1:23" ht="15.75" thickBot="1" x14ac:dyDescent="0.3">
      <c r="A57" s="131"/>
      <c r="B57" s="398" t="s">
        <v>55</v>
      </c>
      <c r="C57" s="399"/>
      <c r="D57" s="399"/>
      <c r="E57" s="399"/>
      <c r="F57" s="400"/>
    </row>
    <row r="58" spans="1:23" ht="15.75" thickBot="1" x14ac:dyDescent="0.3">
      <c r="A58" s="131"/>
      <c r="B58" s="163" t="s">
        <v>56</v>
      </c>
      <c r="C58" s="277" t="s">
        <v>10</v>
      </c>
      <c r="D58" s="278"/>
      <c r="E58" s="279"/>
      <c r="F58" s="280"/>
    </row>
    <row r="59" spans="1:23" ht="19.5" thickBot="1" x14ac:dyDescent="0.3">
      <c r="B59" s="72"/>
      <c r="C59" s="73"/>
      <c r="D59" s="73"/>
      <c r="E59" s="73"/>
      <c r="F59" s="73"/>
    </row>
    <row r="60" spans="1:23" ht="15.75" thickBot="1" x14ac:dyDescent="0.3">
      <c r="A60" s="131"/>
      <c r="B60" s="248" t="s">
        <v>57</v>
      </c>
      <c r="C60" s="248"/>
      <c r="D60" s="281" t="s">
        <v>58</v>
      </c>
      <c r="E60" s="282"/>
      <c r="F60" s="282"/>
      <c r="G60" s="282"/>
      <c r="H60" s="283"/>
      <c r="I60" s="131"/>
      <c r="J60" s="284" t="s">
        <v>59</v>
      </c>
      <c r="K60" s="285"/>
      <c r="L60" s="286" t="s">
        <v>60</v>
      </c>
      <c r="M60" s="287"/>
      <c r="N60" s="288"/>
      <c r="O60" s="131"/>
      <c r="P60" s="266" t="s">
        <v>23</v>
      </c>
      <c r="Q60" s="267"/>
      <c r="R60" s="267"/>
      <c r="S60" s="267"/>
      <c r="T60" s="268"/>
    </row>
    <row r="61" spans="1:23" ht="15.75" thickBot="1" x14ac:dyDescent="0.3">
      <c r="A61" s="131"/>
      <c r="B61" s="248" t="s">
        <v>61</v>
      </c>
      <c r="C61" s="248"/>
      <c r="D61" s="132" t="s">
        <v>51</v>
      </c>
      <c r="E61" s="133"/>
      <c r="F61" s="269" t="s">
        <v>62</v>
      </c>
      <c r="G61" s="270"/>
      <c r="H61" s="271"/>
      <c r="I61" s="131"/>
      <c r="J61" s="272">
        <v>1</v>
      </c>
      <c r="K61" s="273"/>
      <c r="L61" s="263" t="s">
        <v>63</v>
      </c>
      <c r="M61" s="264"/>
      <c r="N61" s="265"/>
      <c r="O61" s="131"/>
      <c r="P61" s="134" t="s">
        <v>50</v>
      </c>
      <c r="Q61" s="263" t="s">
        <v>64</v>
      </c>
      <c r="R61" s="264"/>
      <c r="S61" s="264"/>
      <c r="T61" s="265"/>
    </row>
    <row r="62" spans="1:23" ht="15.75" thickBot="1" x14ac:dyDescent="0.3">
      <c r="A62" s="131"/>
      <c r="B62" s="248" t="s">
        <v>65</v>
      </c>
      <c r="C62" s="248"/>
      <c r="D62" s="135" t="s">
        <v>66</v>
      </c>
      <c r="E62" s="136"/>
      <c r="F62" s="250" t="s">
        <v>67</v>
      </c>
      <c r="G62" s="251"/>
      <c r="H62" s="252"/>
      <c r="I62" s="131"/>
      <c r="J62" s="261">
        <v>2</v>
      </c>
      <c r="K62" s="262"/>
      <c r="L62" s="263" t="s">
        <v>68</v>
      </c>
      <c r="M62" s="264"/>
      <c r="N62" s="265"/>
      <c r="O62" s="131"/>
      <c r="P62" s="137" t="s">
        <v>69</v>
      </c>
      <c r="Q62" s="263" t="s">
        <v>70</v>
      </c>
      <c r="R62" s="264"/>
      <c r="S62" s="264"/>
      <c r="T62" s="265"/>
    </row>
    <row r="63" spans="1:23" ht="15.75" thickBot="1" x14ac:dyDescent="0.3">
      <c r="A63" s="131"/>
      <c r="B63" s="248" t="s">
        <v>71</v>
      </c>
      <c r="C63" s="248"/>
      <c r="D63" s="132" t="s">
        <v>72</v>
      </c>
      <c r="E63" s="133"/>
      <c r="F63" s="250" t="s">
        <v>73</v>
      </c>
      <c r="G63" s="251"/>
      <c r="H63" s="252"/>
      <c r="I63" s="131"/>
      <c r="J63" s="261">
        <v>3</v>
      </c>
      <c r="K63" s="262"/>
      <c r="L63" s="263" t="s">
        <v>74</v>
      </c>
      <c r="M63" s="264"/>
      <c r="N63" s="265"/>
      <c r="O63" s="131"/>
      <c r="P63" s="138" t="s">
        <v>75</v>
      </c>
      <c r="Q63" s="255" t="s">
        <v>76</v>
      </c>
      <c r="R63" s="256"/>
      <c r="S63" s="256"/>
      <c r="T63" s="257"/>
    </row>
    <row r="64" spans="1:23" ht="15.75" thickBot="1" x14ac:dyDescent="0.3">
      <c r="A64" s="131"/>
      <c r="B64" s="248" t="s">
        <v>77</v>
      </c>
      <c r="C64" s="248"/>
      <c r="D64" s="135" t="s">
        <v>78</v>
      </c>
      <c r="E64" s="136"/>
      <c r="F64" s="250" t="s">
        <v>79</v>
      </c>
      <c r="G64" s="251"/>
      <c r="H64" s="252"/>
      <c r="I64" s="131"/>
      <c r="J64" s="253">
        <v>4</v>
      </c>
      <c r="K64" s="254"/>
      <c r="L64" s="255" t="s">
        <v>80</v>
      </c>
      <c r="M64" s="256"/>
      <c r="N64" s="257"/>
      <c r="O64" s="131"/>
      <c r="P64" s="131"/>
      <c r="Q64" s="131"/>
      <c r="R64" s="131"/>
      <c r="S64" s="131"/>
      <c r="T64" s="131"/>
    </row>
    <row r="65" spans="1:24" ht="15.75" thickBot="1" x14ac:dyDescent="0.3">
      <c r="A65" s="131"/>
      <c r="B65" s="248" t="s">
        <v>81</v>
      </c>
      <c r="C65" s="248"/>
      <c r="D65" s="139" t="s">
        <v>82</v>
      </c>
      <c r="E65" s="140"/>
      <c r="F65" s="258" t="s">
        <v>83</v>
      </c>
      <c r="G65" s="259"/>
      <c r="H65" s="260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</row>
    <row r="66" spans="1:24" x14ac:dyDescent="0.25">
      <c r="A66" s="131"/>
      <c r="B66" s="248" t="s">
        <v>84</v>
      </c>
      <c r="C66" s="248"/>
      <c r="D66" s="248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</row>
    <row r="69" spans="1:24" ht="23.25" x14ac:dyDescent="0.35">
      <c r="B69" s="1"/>
      <c r="C69" s="2"/>
      <c r="D69" s="2"/>
      <c r="E69" s="2"/>
      <c r="F69" s="2"/>
      <c r="G69" s="2"/>
      <c r="J69" s="2"/>
      <c r="K69" s="3" t="s">
        <v>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3.25" x14ac:dyDescent="0.35">
      <c r="B70" s="1"/>
      <c r="C70" s="2"/>
      <c r="D70" s="2"/>
      <c r="E70" s="2"/>
      <c r="F70" s="2"/>
      <c r="G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25">
      <c r="A71" s="131"/>
      <c r="B71" s="141" t="s">
        <v>1</v>
      </c>
      <c r="C71" s="348" t="s">
        <v>2</v>
      </c>
      <c r="D71" s="349"/>
      <c r="E71" s="349"/>
      <c r="F71" s="349"/>
      <c r="G71" s="349"/>
      <c r="H71" s="349"/>
      <c r="I71" s="350"/>
      <c r="J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25">
      <c r="A72" s="131"/>
      <c r="B72" s="141" t="s">
        <v>4</v>
      </c>
      <c r="C72" s="348">
        <v>2021</v>
      </c>
      <c r="D72" s="349"/>
      <c r="E72" s="349"/>
      <c r="F72" s="349"/>
      <c r="G72" s="349"/>
      <c r="H72" s="349"/>
      <c r="I72" s="350"/>
      <c r="J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5">
      <c r="A73" s="131"/>
      <c r="B73" s="141" t="s">
        <v>5</v>
      </c>
      <c r="C73" s="348" t="s">
        <v>6</v>
      </c>
      <c r="D73" s="349"/>
      <c r="E73" s="349"/>
      <c r="F73" s="349"/>
      <c r="G73" s="349"/>
      <c r="H73" s="349"/>
      <c r="I73" s="350"/>
      <c r="J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x14ac:dyDescent="0.25">
      <c r="A74" s="131"/>
      <c r="B74" s="141" t="s">
        <v>7</v>
      </c>
      <c r="C74" s="348" t="s">
        <v>8</v>
      </c>
      <c r="D74" s="349"/>
      <c r="E74" s="349"/>
      <c r="F74" s="349"/>
      <c r="G74" s="349"/>
      <c r="H74" s="349"/>
      <c r="I74" s="350"/>
      <c r="J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x14ac:dyDescent="0.25">
      <c r="A75" s="131"/>
      <c r="B75" s="141" t="s">
        <v>9</v>
      </c>
      <c r="C75" s="348" t="s">
        <v>10</v>
      </c>
      <c r="D75" s="349"/>
      <c r="E75" s="349"/>
      <c r="F75" s="349"/>
      <c r="G75" s="349"/>
      <c r="H75" s="349"/>
      <c r="I75" s="350"/>
      <c r="J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8"/>
      <c r="K76" s="6"/>
      <c r="L76" s="6"/>
      <c r="M76" s="6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23.25" x14ac:dyDescent="0.35">
      <c r="A77" s="143"/>
      <c r="B77" s="143"/>
      <c r="C77" s="143"/>
      <c r="D77" s="143"/>
      <c r="E77" s="143"/>
      <c r="F77" s="143"/>
      <c r="G77" s="143"/>
      <c r="H77" s="143"/>
      <c r="I77" s="166"/>
      <c r="J77" s="385" t="s">
        <v>103</v>
      </c>
      <c r="K77" s="385"/>
      <c r="L77" s="385"/>
      <c r="M77" s="385"/>
      <c r="N77" s="385"/>
      <c r="O77" s="385"/>
      <c r="P77" s="385"/>
      <c r="Q77" s="166"/>
      <c r="R77" s="9"/>
      <c r="S77" s="9"/>
      <c r="T77" s="9"/>
      <c r="U77" s="9"/>
      <c r="V77" s="9"/>
      <c r="W77" s="9"/>
      <c r="X77" s="9"/>
    </row>
    <row r="78" spans="1:24" ht="23.25" x14ac:dyDescent="0.35">
      <c r="A78" s="143"/>
      <c r="B78" s="143"/>
      <c r="C78" s="143"/>
      <c r="D78" s="143"/>
      <c r="E78" s="143"/>
      <c r="F78" s="143"/>
      <c r="G78" s="143"/>
      <c r="H78" s="143"/>
      <c r="I78" s="166"/>
      <c r="J78" s="167"/>
      <c r="K78" s="167"/>
      <c r="L78" s="167"/>
      <c r="M78" s="167"/>
      <c r="N78" s="167"/>
      <c r="O78" s="167"/>
      <c r="P78" s="167"/>
      <c r="Q78" s="166"/>
      <c r="R78" s="9"/>
      <c r="S78" s="9"/>
      <c r="T78" s="9"/>
      <c r="U78" s="9"/>
      <c r="V78" s="9"/>
      <c r="W78" s="9"/>
      <c r="X78" s="9"/>
    </row>
    <row r="79" spans="1:24" ht="23.25" x14ac:dyDescent="0.35">
      <c r="A79" s="143"/>
      <c r="B79" s="143"/>
      <c r="C79" s="143"/>
      <c r="D79" s="143"/>
      <c r="E79" s="143"/>
      <c r="F79" s="143"/>
      <c r="G79" s="143"/>
      <c r="H79" s="143"/>
      <c r="I79" s="166"/>
      <c r="J79" s="167" t="s">
        <v>104</v>
      </c>
      <c r="K79" s="167"/>
      <c r="L79" s="168"/>
      <c r="M79" s="167"/>
      <c r="N79" s="167"/>
      <c r="O79" s="167"/>
      <c r="P79" s="167"/>
      <c r="Q79" s="166"/>
      <c r="R79" s="9"/>
      <c r="S79" s="9"/>
      <c r="T79" s="9"/>
      <c r="U79" s="9"/>
      <c r="V79" s="9"/>
      <c r="W79" s="9"/>
      <c r="X79" s="9"/>
    </row>
    <row r="80" spans="1:24" ht="23.25" x14ac:dyDescent="0.35">
      <c r="A80" s="143"/>
      <c r="B80" s="143"/>
      <c r="C80" s="143"/>
      <c r="D80" s="143"/>
      <c r="E80" s="143"/>
      <c r="F80" s="143"/>
      <c r="G80" s="143"/>
      <c r="H80" s="143"/>
      <c r="I80" s="166"/>
      <c r="J80" s="167"/>
      <c r="K80" s="167"/>
      <c r="L80" s="167"/>
      <c r="M80" s="167"/>
      <c r="N80" s="167"/>
      <c r="O80" s="167"/>
      <c r="P80" s="167"/>
      <c r="Q80" s="166"/>
      <c r="R80" s="9"/>
      <c r="S80" s="9"/>
      <c r="T80" s="9"/>
      <c r="U80" s="9"/>
      <c r="V80" s="9"/>
      <c r="W80" s="9"/>
      <c r="X80" s="9"/>
    </row>
    <row r="81" spans="1:24" x14ac:dyDescent="0.25">
      <c r="M81" s="5"/>
    </row>
    <row r="82" spans="1:24" ht="15.75" thickBot="1" x14ac:dyDescent="0.3">
      <c r="B82" s="16"/>
    </row>
    <row r="83" spans="1:24" ht="16.5" thickBot="1" x14ac:dyDescent="0.3">
      <c r="A83" s="386" t="s">
        <v>13</v>
      </c>
      <c r="B83" s="387"/>
      <c r="C83" s="387"/>
      <c r="D83" s="387"/>
      <c r="E83" s="387"/>
      <c r="F83" s="387"/>
      <c r="G83" s="388"/>
      <c r="H83" s="389" t="s">
        <v>14</v>
      </c>
      <c r="I83" s="392" t="s">
        <v>15</v>
      </c>
      <c r="J83" s="393"/>
      <c r="K83" s="393"/>
      <c r="L83" s="394"/>
      <c r="M83" s="392" t="s">
        <v>16</v>
      </c>
      <c r="N83" s="393"/>
      <c r="O83" s="394"/>
      <c r="P83" s="395" t="s">
        <v>17</v>
      </c>
      <c r="Q83" s="396"/>
      <c r="R83" s="396"/>
      <c r="S83" s="396"/>
      <c r="T83" s="396"/>
      <c r="U83" s="396"/>
      <c r="V83" s="397"/>
      <c r="W83" s="374" t="s">
        <v>18</v>
      </c>
      <c r="X83" s="375"/>
    </row>
    <row r="84" spans="1:24" ht="78.75" x14ac:dyDescent="0.25">
      <c r="A84" s="376" t="s">
        <v>19</v>
      </c>
      <c r="B84" s="378" t="s">
        <v>20</v>
      </c>
      <c r="C84" s="378" t="s">
        <v>21</v>
      </c>
      <c r="D84" s="378" t="s">
        <v>22</v>
      </c>
      <c r="E84" s="378" t="s">
        <v>23</v>
      </c>
      <c r="F84" s="378" t="s">
        <v>24</v>
      </c>
      <c r="G84" s="380" t="s">
        <v>25</v>
      </c>
      <c r="H84" s="390"/>
      <c r="I84" s="382" t="s">
        <v>26</v>
      </c>
      <c r="J84" s="18" t="s">
        <v>27</v>
      </c>
      <c r="K84" s="18" t="s">
        <v>28</v>
      </c>
      <c r="L84" s="93" t="s">
        <v>105</v>
      </c>
      <c r="M84" s="94" t="s">
        <v>30</v>
      </c>
      <c r="N84" s="18" t="s">
        <v>31</v>
      </c>
      <c r="O84" s="19" t="s">
        <v>32</v>
      </c>
      <c r="P84" s="20" t="s">
        <v>33</v>
      </c>
      <c r="Q84" s="21" t="s">
        <v>34</v>
      </c>
      <c r="R84" s="384" t="s">
        <v>35</v>
      </c>
      <c r="S84" s="21" t="s">
        <v>36</v>
      </c>
      <c r="T84" s="21" t="s">
        <v>37</v>
      </c>
      <c r="U84" s="21" t="s">
        <v>38</v>
      </c>
      <c r="V84" s="22" t="s">
        <v>39</v>
      </c>
      <c r="W84" s="95" t="s">
        <v>40</v>
      </c>
      <c r="X84" s="371" t="s">
        <v>97</v>
      </c>
    </row>
    <row r="85" spans="1:24" ht="16.5" thickBot="1" x14ac:dyDescent="0.3">
      <c r="A85" s="377"/>
      <c r="B85" s="379"/>
      <c r="C85" s="379"/>
      <c r="D85" s="379"/>
      <c r="E85" s="379"/>
      <c r="F85" s="379"/>
      <c r="G85" s="381"/>
      <c r="H85" s="391"/>
      <c r="I85" s="383"/>
      <c r="J85" s="24" t="s">
        <v>41</v>
      </c>
      <c r="K85" s="25" t="s">
        <v>42</v>
      </c>
      <c r="L85" s="96" t="s">
        <v>43</v>
      </c>
      <c r="M85" s="29" t="s">
        <v>44</v>
      </c>
      <c r="N85" s="31" t="s">
        <v>41</v>
      </c>
      <c r="O85" s="97" t="s">
        <v>44</v>
      </c>
      <c r="P85" s="29" t="s">
        <v>46</v>
      </c>
      <c r="Q85" s="30" t="s">
        <v>41</v>
      </c>
      <c r="R85" s="384"/>
      <c r="S85" s="31" t="s">
        <v>46</v>
      </c>
      <c r="T85" s="32" t="s">
        <v>47</v>
      </c>
      <c r="U85" s="32" t="s">
        <v>42</v>
      </c>
      <c r="V85" s="98" t="s">
        <v>48</v>
      </c>
      <c r="W85" s="99"/>
      <c r="X85" s="372"/>
    </row>
    <row r="86" spans="1:24" ht="15.75" x14ac:dyDescent="0.25">
      <c r="A86" s="354">
        <v>1</v>
      </c>
      <c r="B86" s="356" t="s">
        <v>106</v>
      </c>
      <c r="C86" s="373"/>
      <c r="D86" s="359">
        <v>64</v>
      </c>
      <c r="E86" s="360" t="s">
        <v>50</v>
      </c>
      <c r="F86" s="360">
        <v>1</v>
      </c>
      <c r="G86" s="352" t="s">
        <v>107</v>
      </c>
      <c r="H86" s="81" t="s">
        <v>52</v>
      </c>
      <c r="I86" s="169"/>
      <c r="J86" s="170">
        <v>44200</v>
      </c>
      <c r="K86" s="170">
        <f>J86+3</f>
        <v>44203</v>
      </c>
      <c r="L86" s="171">
        <f>K86+30+2+2</f>
        <v>44237</v>
      </c>
      <c r="M86" s="169">
        <f>L86+15+4+2</f>
        <v>44258</v>
      </c>
      <c r="N86" s="170">
        <f>M86+12+4+2</f>
        <v>44276</v>
      </c>
      <c r="O86" s="172">
        <f>N86+15+4+2</f>
        <v>44297</v>
      </c>
      <c r="P86" s="173">
        <f>O86+7+2</f>
        <v>44306</v>
      </c>
      <c r="Q86" s="174">
        <f>P86+12+4</f>
        <v>44322</v>
      </c>
      <c r="R86" s="170"/>
      <c r="S86" s="170">
        <f>Q86+7+2+1</f>
        <v>44332</v>
      </c>
      <c r="T86" s="170">
        <f>S86+10+4</f>
        <v>44346</v>
      </c>
      <c r="U86" s="175">
        <f>T86+3</f>
        <v>44349</v>
      </c>
      <c r="V86" s="172">
        <f>U86+3+2</f>
        <v>44354</v>
      </c>
      <c r="W86" s="176">
        <v>43622</v>
      </c>
      <c r="X86" s="171"/>
    </row>
    <row r="87" spans="1:24" ht="15.75" x14ac:dyDescent="0.25">
      <c r="A87" s="355"/>
      <c r="B87" s="356"/>
      <c r="C87" s="373"/>
      <c r="D87" s="359"/>
      <c r="E87" s="360"/>
      <c r="F87" s="360"/>
      <c r="G87" s="353"/>
      <c r="H87" s="101" t="s">
        <v>53</v>
      </c>
      <c r="I87" s="177"/>
      <c r="J87" s="178"/>
      <c r="K87" s="179"/>
      <c r="L87" s="180"/>
      <c r="M87" s="178"/>
      <c r="N87" s="179"/>
      <c r="O87" s="181"/>
      <c r="P87" s="182"/>
      <c r="Q87" s="183"/>
      <c r="R87" s="184"/>
      <c r="S87" s="179"/>
      <c r="T87" s="179"/>
      <c r="U87" s="179"/>
      <c r="V87" s="181"/>
      <c r="W87" s="177"/>
      <c r="X87" s="185"/>
    </row>
    <row r="88" spans="1:24" ht="15.75" x14ac:dyDescent="0.25">
      <c r="A88" s="354">
        <v>2</v>
      </c>
      <c r="B88" s="356" t="s">
        <v>108</v>
      </c>
      <c r="C88" s="357"/>
      <c r="D88" s="359">
        <v>64</v>
      </c>
      <c r="E88" s="360" t="s">
        <v>50</v>
      </c>
      <c r="F88" s="360">
        <v>2</v>
      </c>
      <c r="G88" s="352" t="s">
        <v>107</v>
      </c>
      <c r="H88" s="81" t="s">
        <v>52</v>
      </c>
      <c r="I88" s="169"/>
      <c r="J88" s="170">
        <v>44200</v>
      </c>
      <c r="K88" s="170">
        <f>J88+3</f>
        <v>44203</v>
      </c>
      <c r="L88" s="171">
        <f>K88+30+2+2</f>
        <v>44237</v>
      </c>
      <c r="M88" s="169">
        <f>L88+15+4+2</f>
        <v>44258</v>
      </c>
      <c r="N88" s="170">
        <f>M88+12+4+2</f>
        <v>44276</v>
      </c>
      <c r="O88" s="172">
        <f>N88+15+4+2</f>
        <v>44297</v>
      </c>
      <c r="P88" s="173">
        <f>O88+7+2</f>
        <v>44306</v>
      </c>
      <c r="Q88" s="174">
        <f>P88+12+4</f>
        <v>44322</v>
      </c>
      <c r="R88" s="170"/>
      <c r="S88" s="170">
        <f>Q88+7+2+1</f>
        <v>44332</v>
      </c>
      <c r="T88" s="170">
        <f>S88+10+4</f>
        <v>44346</v>
      </c>
      <c r="U88" s="175">
        <f>T88+3</f>
        <v>44349</v>
      </c>
      <c r="V88" s="172">
        <f>U88+3+2</f>
        <v>44354</v>
      </c>
      <c r="W88" s="176">
        <v>43622</v>
      </c>
      <c r="X88" s="171"/>
    </row>
    <row r="89" spans="1:24" ht="15.75" x14ac:dyDescent="0.25">
      <c r="A89" s="355"/>
      <c r="B89" s="356"/>
      <c r="C89" s="358"/>
      <c r="D89" s="359"/>
      <c r="E89" s="360"/>
      <c r="F89" s="360"/>
      <c r="G89" s="353"/>
      <c r="H89" s="101" t="s">
        <v>53</v>
      </c>
      <c r="I89" s="177"/>
      <c r="J89" s="179"/>
      <c r="K89" s="179"/>
      <c r="L89" s="180"/>
      <c r="M89" s="178"/>
      <c r="N89" s="179"/>
      <c r="O89" s="181"/>
      <c r="P89" s="182"/>
      <c r="Q89" s="183"/>
      <c r="R89" s="184"/>
      <c r="S89" s="179"/>
      <c r="T89" s="179"/>
      <c r="U89" s="179"/>
      <c r="V89" s="181"/>
      <c r="W89" s="177"/>
      <c r="X89" s="185"/>
    </row>
    <row r="90" spans="1:24" ht="15.75" x14ac:dyDescent="0.25">
      <c r="A90" s="354">
        <v>3</v>
      </c>
      <c r="B90" s="356" t="s">
        <v>109</v>
      </c>
      <c r="C90" s="357"/>
      <c r="D90" s="359">
        <v>64</v>
      </c>
      <c r="E90" s="360" t="s">
        <v>50</v>
      </c>
      <c r="F90" s="360">
        <v>3</v>
      </c>
      <c r="G90" s="352" t="s">
        <v>107</v>
      </c>
      <c r="H90" s="81" t="s">
        <v>52</v>
      </c>
      <c r="I90" s="169"/>
      <c r="J90" s="170">
        <v>44200</v>
      </c>
      <c r="K90" s="170">
        <f>J90+3</f>
        <v>44203</v>
      </c>
      <c r="L90" s="171">
        <f>K90+30+2+2</f>
        <v>44237</v>
      </c>
      <c r="M90" s="169">
        <f>L90+15+4+2</f>
        <v>44258</v>
      </c>
      <c r="N90" s="170">
        <f>M90+12+4+2</f>
        <v>44276</v>
      </c>
      <c r="O90" s="172">
        <f>N90+15+4+2</f>
        <v>44297</v>
      </c>
      <c r="P90" s="173">
        <f>O90+7+2</f>
        <v>44306</v>
      </c>
      <c r="Q90" s="174">
        <f>P90+12+4</f>
        <v>44322</v>
      </c>
      <c r="R90" s="170"/>
      <c r="S90" s="170">
        <f>Q90+7+2+1</f>
        <v>44332</v>
      </c>
      <c r="T90" s="170">
        <f>S90+10+4</f>
        <v>44346</v>
      </c>
      <c r="U90" s="175">
        <f>T90+3</f>
        <v>44349</v>
      </c>
      <c r="V90" s="172">
        <f>U90+3+2</f>
        <v>44354</v>
      </c>
      <c r="W90" s="176">
        <v>43622</v>
      </c>
      <c r="X90" s="171"/>
    </row>
    <row r="91" spans="1:24" ht="15.75" x14ac:dyDescent="0.25">
      <c r="A91" s="355"/>
      <c r="B91" s="356"/>
      <c r="C91" s="358"/>
      <c r="D91" s="359"/>
      <c r="E91" s="360"/>
      <c r="F91" s="360"/>
      <c r="G91" s="353"/>
      <c r="H91" s="101" t="s">
        <v>53</v>
      </c>
      <c r="I91" s="177"/>
      <c r="J91" s="184"/>
      <c r="K91" s="184"/>
      <c r="L91" s="185"/>
      <c r="M91" s="177"/>
      <c r="N91" s="184"/>
      <c r="O91" s="186"/>
      <c r="P91" s="103"/>
      <c r="Q91" s="187"/>
      <c r="R91" s="184"/>
      <c r="S91" s="184"/>
      <c r="T91" s="184"/>
      <c r="U91" s="184"/>
      <c r="V91" s="186"/>
      <c r="W91" s="177"/>
      <c r="X91" s="185"/>
    </row>
    <row r="92" spans="1:24" ht="15.75" x14ac:dyDescent="0.25">
      <c r="A92" s="354">
        <v>4</v>
      </c>
      <c r="B92" s="356" t="s">
        <v>110</v>
      </c>
      <c r="C92" s="357"/>
      <c r="D92" s="359">
        <v>64</v>
      </c>
      <c r="E92" s="360" t="s">
        <v>50</v>
      </c>
      <c r="F92" s="360">
        <v>4</v>
      </c>
      <c r="G92" s="353" t="s">
        <v>72</v>
      </c>
      <c r="H92" s="81" t="s">
        <v>52</v>
      </c>
      <c r="I92" s="169"/>
      <c r="J92" s="175">
        <v>44203</v>
      </c>
      <c r="K92" s="175">
        <f>J92+3+2</f>
        <v>44208</v>
      </c>
      <c r="L92" s="188">
        <f>K92+30+2+2</f>
        <v>44242</v>
      </c>
      <c r="M92" s="176">
        <f>L92+15+4+2</f>
        <v>44263</v>
      </c>
      <c r="N92" s="175">
        <f>M92+12+4</f>
        <v>44279</v>
      </c>
      <c r="O92" s="189">
        <f>N92+15+4+1</f>
        <v>44299</v>
      </c>
      <c r="P92" s="190">
        <f>O92+7+2</f>
        <v>44308</v>
      </c>
      <c r="Q92" s="191">
        <f>P92+12+4+2</f>
        <v>44326</v>
      </c>
      <c r="R92" s="192"/>
      <c r="S92" s="175">
        <f>Q92+7+2</f>
        <v>44335</v>
      </c>
      <c r="T92" s="175">
        <f>S92+10+4</f>
        <v>44349</v>
      </c>
      <c r="U92" s="175">
        <f>T92+3</f>
        <v>44352</v>
      </c>
      <c r="V92" s="189">
        <f>U92+3</f>
        <v>44355</v>
      </c>
      <c r="W92" s="176">
        <v>43623</v>
      </c>
      <c r="X92" s="171"/>
    </row>
    <row r="93" spans="1:24" ht="15.75" x14ac:dyDescent="0.25">
      <c r="A93" s="355"/>
      <c r="B93" s="356"/>
      <c r="C93" s="358"/>
      <c r="D93" s="359"/>
      <c r="E93" s="360"/>
      <c r="F93" s="360"/>
      <c r="G93" s="353"/>
      <c r="H93" s="101" t="s">
        <v>53</v>
      </c>
      <c r="I93" s="177"/>
      <c r="J93" s="184"/>
      <c r="K93" s="184"/>
      <c r="L93" s="185"/>
      <c r="M93" s="177"/>
      <c r="N93" s="184"/>
      <c r="O93" s="186"/>
      <c r="P93" s="103"/>
      <c r="Q93" s="187"/>
      <c r="R93" s="184"/>
      <c r="S93" s="184"/>
      <c r="T93" s="184"/>
      <c r="U93" s="184"/>
      <c r="V93" s="186"/>
      <c r="W93" s="177"/>
      <c r="X93" s="185"/>
    </row>
    <row r="94" spans="1:24" ht="15.75" x14ac:dyDescent="0.25">
      <c r="A94" s="354">
        <v>5</v>
      </c>
      <c r="B94" s="356" t="s">
        <v>111</v>
      </c>
      <c r="C94" s="357"/>
      <c r="D94" s="359">
        <v>64</v>
      </c>
      <c r="E94" s="360" t="s">
        <v>50</v>
      </c>
      <c r="F94" s="360">
        <v>5</v>
      </c>
      <c r="G94" s="352" t="s">
        <v>107</v>
      </c>
      <c r="H94" s="81" t="s">
        <v>52</v>
      </c>
      <c r="I94" s="169"/>
      <c r="J94" s="175">
        <v>44203</v>
      </c>
      <c r="K94" s="175">
        <f>J94+3+2</f>
        <v>44208</v>
      </c>
      <c r="L94" s="188">
        <f>K94+30+2+2</f>
        <v>44242</v>
      </c>
      <c r="M94" s="176">
        <f>L94+15+4+2</f>
        <v>44263</v>
      </c>
      <c r="N94" s="175">
        <f>M94+12+4</f>
        <v>44279</v>
      </c>
      <c r="O94" s="189">
        <f>N94+15+4+1</f>
        <v>44299</v>
      </c>
      <c r="P94" s="190">
        <f>O94+7+2</f>
        <v>44308</v>
      </c>
      <c r="Q94" s="191">
        <f>P94+12+4+2</f>
        <v>44326</v>
      </c>
      <c r="R94" s="192"/>
      <c r="S94" s="175">
        <f>Q94+7+2</f>
        <v>44335</v>
      </c>
      <c r="T94" s="175">
        <f>S94+10+4</f>
        <v>44349</v>
      </c>
      <c r="U94" s="175">
        <f>T94+3</f>
        <v>44352</v>
      </c>
      <c r="V94" s="189">
        <f>U94+3</f>
        <v>44355</v>
      </c>
      <c r="W94" s="176">
        <v>43623</v>
      </c>
      <c r="X94" s="171"/>
    </row>
    <row r="95" spans="1:24" ht="15.75" x14ac:dyDescent="0.25">
      <c r="A95" s="355"/>
      <c r="B95" s="356"/>
      <c r="C95" s="358"/>
      <c r="D95" s="359"/>
      <c r="E95" s="360"/>
      <c r="F95" s="360"/>
      <c r="G95" s="353"/>
      <c r="H95" s="102" t="s">
        <v>53</v>
      </c>
      <c r="I95" s="193"/>
      <c r="J95" s="194"/>
      <c r="K95" s="194"/>
      <c r="L95" s="195"/>
      <c r="M95" s="193"/>
      <c r="N95" s="194"/>
      <c r="O95" s="196"/>
      <c r="P95" s="197"/>
      <c r="Q95" s="198"/>
      <c r="R95" s="194"/>
      <c r="S95" s="194"/>
      <c r="T95" s="194"/>
      <c r="U95" s="194"/>
      <c r="V95" s="196"/>
      <c r="W95" s="193"/>
      <c r="X95" s="195"/>
    </row>
    <row r="96" spans="1:24" ht="15.75" x14ac:dyDescent="0.25">
      <c r="A96" s="354">
        <v>7</v>
      </c>
      <c r="B96" s="356" t="s">
        <v>112</v>
      </c>
      <c r="C96" s="357"/>
      <c r="D96" s="359">
        <v>64</v>
      </c>
      <c r="E96" s="360" t="s">
        <v>50</v>
      </c>
      <c r="F96" s="360">
        <v>6</v>
      </c>
      <c r="G96" s="352" t="s">
        <v>107</v>
      </c>
      <c r="H96" s="81" t="s">
        <v>52</v>
      </c>
      <c r="I96" s="169"/>
      <c r="J96" s="175">
        <v>44207</v>
      </c>
      <c r="K96" s="175">
        <f>J96+3</f>
        <v>44210</v>
      </c>
      <c r="L96" s="188">
        <f>K96+30+2</f>
        <v>44242</v>
      </c>
      <c r="M96" s="176">
        <f>L96+15+4+2+1</f>
        <v>44264</v>
      </c>
      <c r="N96" s="175">
        <f>M96+12+4</f>
        <v>44280</v>
      </c>
      <c r="O96" s="189">
        <f>N96+15+4+1</f>
        <v>44300</v>
      </c>
      <c r="P96" s="190">
        <f>O96+7+2</f>
        <v>44309</v>
      </c>
      <c r="Q96" s="191">
        <f>P96+12+4+2</f>
        <v>44327</v>
      </c>
      <c r="R96" s="192"/>
      <c r="S96" s="175">
        <f>Q96+7+2</f>
        <v>44336</v>
      </c>
      <c r="T96" s="175">
        <f>S96+10+4</f>
        <v>44350</v>
      </c>
      <c r="U96" s="175">
        <f>T96+3+2</f>
        <v>44355</v>
      </c>
      <c r="V96" s="189">
        <f>U96+3</f>
        <v>44358</v>
      </c>
      <c r="W96" s="176">
        <v>43624</v>
      </c>
      <c r="X96" s="171"/>
    </row>
    <row r="97" spans="1:24" ht="15.75" x14ac:dyDescent="0.25">
      <c r="A97" s="355"/>
      <c r="B97" s="356"/>
      <c r="C97" s="358"/>
      <c r="D97" s="359"/>
      <c r="E97" s="360"/>
      <c r="F97" s="360"/>
      <c r="G97" s="353"/>
      <c r="H97" s="102" t="s">
        <v>53</v>
      </c>
      <c r="I97" s="193"/>
      <c r="J97" s="194"/>
      <c r="K97" s="194"/>
      <c r="L97" s="195"/>
      <c r="M97" s="193"/>
      <c r="N97" s="194"/>
      <c r="O97" s="196"/>
      <c r="P97" s="197"/>
      <c r="Q97" s="198"/>
      <c r="R97" s="194"/>
      <c r="S97" s="194"/>
      <c r="T97" s="194"/>
      <c r="U97" s="194"/>
      <c r="V97" s="196"/>
      <c r="W97" s="193"/>
      <c r="X97" s="195"/>
    </row>
    <row r="98" spans="1:24" ht="15.75" x14ac:dyDescent="0.25">
      <c r="A98" s="354">
        <v>8</v>
      </c>
      <c r="B98" s="356" t="s">
        <v>113</v>
      </c>
      <c r="C98" s="357"/>
      <c r="D98" s="359">
        <v>64</v>
      </c>
      <c r="E98" s="360" t="s">
        <v>50</v>
      </c>
      <c r="F98" s="360">
        <v>7</v>
      </c>
      <c r="G98" s="352" t="s">
        <v>107</v>
      </c>
      <c r="H98" s="81" t="s">
        <v>52</v>
      </c>
      <c r="I98" s="169"/>
      <c r="J98" s="175">
        <v>44207</v>
      </c>
      <c r="K98" s="175">
        <f>J98+3</f>
        <v>44210</v>
      </c>
      <c r="L98" s="188">
        <f>K98+30+2</f>
        <v>44242</v>
      </c>
      <c r="M98" s="176">
        <f>L98+15+4+2+1</f>
        <v>44264</v>
      </c>
      <c r="N98" s="175">
        <f>M98+12+4</f>
        <v>44280</v>
      </c>
      <c r="O98" s="189">
        <f>N98+15+4+1</f>
        <v>44300</v>
      </c>
      <c r="P98" s="190">
        <f>O98+7+2</f>
        <v>44309</v>
      </c>
      <c r="Q98" s="191">
        <f>P98+12+4+2</f>
        <v>44327</v>
      </c>
      <c r="R98" s="192"/>
      <c r="S98" s="175">
        <f>Q98+7+2</f>
        <v>44336</v>
      </c>
      <c r="T98" s="175">
        <f>S98+10+4</f>
        <v>44350</v>
      </c>
      <c r="U98" s="175">
        <f>T98+3+2</f>
        <v>44355</v>
      </c>
      <c r="V98" s="189">
        <f>U98+3</f>
        <v>44358</v>
      </c>
      <c r="W98" s="176">
        <v>43624</v>
      </c>
      <c r="X98" s="171"/>
    </row>
    <row r="99" spans="1:24" ht="15.75" x14ac:dyDescent="0.25">
      <c r="A99" s="355"/>
      <c r="B99" s="356"/>
      <c r="C99" s="358"/>
      <c r="D99" s="359"/>
      <c r="E99" s="360"/>
      <c r="F99" s="360"/>
      <c r="G99" s="353"/>
      <c r="H99" s="102" t="s">
        <v>53</v>
      </c>
      <c r="I99" s="193"/>
      <c r="J99" s="194"/>
      <c r="K99" s="194"/>
      <c r="L99" s="195"/>
      <c r="M99" s="193"/>
      <c r="N99" s="194"/>
      <c r="O99" s="196"/>
      <c r="P99" s="197"/>
      <c r="Q99" s="198"/>
      <c r="R99" s="194"/>
      <c r="S99" s="194"/>
      <c r="T99" s="194"/>
      <c r="U99" s="194"/>
      <c r="V99" s="196"/>
      <c r="W99" s="193"/>
      <c r="X99" s="195"/>
    </row>
    <row r="100" spans="1:24" ht="15.75" x14ac:dyDescent="0.25">
      <c r="A100" s="354">
        <v>9</v>
      </c>
      <c r="B100" s="356" t="s">
        <v>114</v>
      </c>
      <c r="C100" s="357"/>
      <c r="D100" s="359">
        <v>64</v>
      </c>
      <c r="E100" s="360" t="s">
        <v>50</v>
      </c>
      <c r="F100" s="360">
        <v>8</v>
      </c>
      <c r="G100" s="352" t="s">
        <v>107</v>
      </c>
      <c r="H100" s="81" t="s">
        <v>52</v>
      </c>
      <c r="I100" s="169"/>
      <c r="J100" s="175">
        <v>44207</v>
      </c>
      <c r="K100" s="175">
        <f>J100+3</f>
        <v>44210</v>
      </c>
      <c r="L100" s="188">
        <f>K100+30+2</f>
        <v>44242</v>
      </c>
      <c r="M100" s="176">
        <f>L100+15+4+2+1</f>
        <v>44264</v>
      </c>
      <c r="N100" s="175">
        <f>M100+12+4</f>
        <v>44280</v>
      </c>
      <c r="O100" s="189">
        <f>N100+15+4+1</f>
        <v>44300</v>
      </c>
      <c r="P100" s="190">
        <f>O100+7+2</f>
        <v>44309</v>
      </c>
      <c r="Q100" s="191">
        <f>P100+12+4+2</f>
        <v>44327</v>
      </c>
      <c r="R100" s="192"/>
      <c r="S100" s="175">
        <f>Q100+7+2</f>
        <v>44336</v>
      </c>
      <c r="T100" s="175">
        <f>S100+10+4</f>
        <v>44350</v>
      </c>
      <c r="U100" s="175">
        <f>T100+3+2</f>
        <v>44355</v>
      </c>
      <c r="V100" s="189">
        <f>U100+3</f>
        <v>44358</v>
      </c>
      <c r="W100" s="176">
        <v>43624</v>
      </c>
      <c r="X100" s="171"/>
    </row>
    <row r="101" spans="1:24" ht="15.75" x14ac:dyDescent="0.25">
      <c r="A101" s="355"/>
      <c r="B101" s="356"/>
      <c r="C101" s="358"/>
      <c r="D101" s="359"/>
      <c r="E101" s="360"/>
      <c r="F101" s="360"/>
      <c r="G101" s="353"/>
      <c r="H101" s="102" t="s">
        <v>53</v>
      </c>
      <c r="I101" s="193"/>
      <c r="J101" s="194"/>
      <c r="K101" s="194"/>
      <c r="L101" s="195"/>
      <c r="M101" s="193"/>
      <c r="N101" s="194"/>
      <c r="O101" s="196"/>
      <c r="P101" s="197"/>
      <c r="Q101" s="198"/>
      <c r="R101" s="194"/>
      <c r="S101" s="194"/>
      <c r="T101" s="194"/>
      <c r="U101" s="194"/>
      <c r="V101" s="196"/>
      <c r="W101" s="193"/>
      <c r="X101" s="195"/>
    </row>
    <row r="102" spans="1:24" ht="15.75" x14ac:dyDescent="0.25">
      <c r="A102" s="354">
        <v>10</v>
      </c>
      <c r="B102" s="356" t="s">
        <v>115</v>
      </c>
      <c r="C102" s="357"/>
      <c r="D102" s="359">
        <v>64</v>
      </c>
      <c r="E102" s="360" t="s">
        <v>50</v>
      </c>
      <c r="F102" s="360">
        <v>9</v>
      </c>
      <c r="G102" s="352" t="s">
        <v>107</v>
      </c>
      <c r="H102" s="81" t="s">
        <v>52</v>
      </c>
      <c r="I102" s="169"/>
      <c r="J102" s="175">
        <v>44207</v>
      </c>
      <c r="K102" s="175">
        <f>J102+3</f>
        <v>44210</v>
      </c>
      <c r="L102" s="188">
        <f>K102+30</f>
        <v>44240</v>
      </c>
      <c r="M102" s="176">
        <f>L102+15+4+2+1</f>
        <v>44262</v>
      </c>
      <c r="N102" s="175">
        <f>M102+12+4</f>
        <v>44278</v>
      </c>
      <c r="O102" s="189">
        <f>N102+15+4+1</f>
        <v>44298</v>
      </c>
      <c r="P102" s="190">
        <f>O102+7+2</f>
        <v>44307</v>
      </c>
      <c r="Q102" s="191">
        <f>P102+12+4</f>
        <v>44323</v>
      </c>
      <c r="R102" s="192"/>
      <c r="S102" s="175">
        <f>Q102+7+2+1</f>
        <v>44333</v>
      </c>
      <c r="T102" s="175">
        <f>S102+10+4</f>
        <v>44347</v>
      </c>
      <c r="U102" s="175">
        <f>T102+3+2</f>
        <v>44352</v>
      </c>
      <c r="V102" s="189">
        <f>U102+3</f>
        <v>44355</v>
      </c>
      <c r="W102" s="176">
        <v>43628</v>
      </c>
      <c r="X102" s="171"/>
    </row>
    <row r="103" spans="1:24" ht="15.75" x14ac:dyDescent="0.25">
      <c r="A103" s="355"/>
      <c r="B103" s="356"/>
      <c r="C103" s="358"/>
      <c r="D103" s="359"/>
      <c r="E103" s="360"/>
      <c r="F103" s="360"/>
      <c r="G103" s="353"/>
      <c r="H103" s="102" t="s">
        <v>53</v>
      </c>
      <c r="I103" s="193"/>
      <c r="J103" s="194"/>
      <c r="K103" s="194"/>
      <c r="L103" s="195"/>
      <c r="M103" s="193"/>
      <c r="N103" s="194"/>
      <c r="O103" s="196"/>
      <c r="P103" s="197"/>
      <c r="Q103" s="198"/>
      <c r="R103" s="194"/>
      <c r="S103" s="194"/>
      <c r="T103" s="194"/>
      <c r="U103" s="194"/>
      <c r="V103" s="196"/>
      <c r="W103" s="193"/>
      <c r="X103" s="195"/>
    </row>
    <row r="104" spans="1:24" ht="15.75" x14ac:dyDescent="0.25">
      <c r="A104" s="354">
        <v>11</v>
      </c>
      <c r="B104" s="356" t="s">
        <v>116</v>
      </c>
      <c r="C104" s="357"/>
      <c r="D104" s="359">
        <v>64</v>
      </c>
      <c r="E104" s="360" t="s">
        <v>50</v>
      </c>
      <c r="F104" s="360">
        <v>10</v>
      </c>
      <c r="G104" s="352" t="s">
        <v>107</v>
      </c>
      <c r="H104" s="81" t="s">
        <v>52</v>
      </c>
      <c r="I104" s="169"/>
      <c r="J104" s="175">
        <v>44209</v>
      </c>
      <c r="K104" s="175">
        <f>J104+3+2</f>
        <v>44214</v>
      </c>
      <c r="L104" s="188">
        <f>K104+30+2</f>
        <v>44246</v>
      </c>
      <c r="M104" s="176">
        <f>L104+15+4+2</f>
        <v>44267</v>
      </c>
      <c r="N104" s="175">
        <f>M104+12+4+1</f>
        <v>44284</v>
      </c>
      <c r="O104" s="189">
        <f>N104+15+4+1</f>
        <v>44304</v>
      </c>
      <c r="P104" s="190">
        <f>O104+7+2+1+1</f>
        <v>44315</v>
      </c>
      <c r="Q104" s="191">
        <f>P104+12+4+2</f>
        <v>44333</v>
      </c>
      <c r="R104" s="192"/>
      <c r="S104" s="175">
        <f>Q104+7+2</f>
        <v>44342</v>
      </c>
      <c r="T104" s="175">
        <f>S104+10+4</f>
        <v>44356</v>
      </c>
      <c r="U104" s="175">
        <f>T104+3+2</f>
        <v>44361</v>
      </c>
      <c r="V104" s="189">
        <f>U104+3</f>
        <v>44364</v>
      </c>
      <c r="W104" s="176">
        <v>43624</v>
      </c>
      <c r="X104" s="171"/>
    </row>
    <row r="105" spans="1:24" ht="15.75" x14ac:dyDescent="0.25">
      <c r="A105" s="355"/>
      <c r="B105" s="356"/>
      <c r="C105" s="358"/>
      <c r="D105" s="359"/>
      <c r="E105" s="360"/>
      <c r="F105" s="360"/>
      <c r="G105" s="353"/>
      <c r="H105" s="102" t="s">
        <v>53</v>
      </c>
      <c r="I105" s="193"/>
      <c r="J105" s="194"/>
      <c r="K105" s="194"/>
      <c r="L105" s="195"/>
      <c r="M105" s="193"/>
      <c r="N105" s="194"/>
      <c r="O105" s="196"/>
      <c r="P105" s="197"/>
      <c r="Q105" s="198"/>
      <c r="R105" s="194"/>
      <c r="S105" s="194"/>
      <c r="T105" s="194"/>
      <c r="U105" s="194"/>
      <c r="V105" s="196"/>
      <c r="W105" s="193"/>
      <c r="X105" s="195"/>
    </row>
    <row r="106" spans="1:24" ht="15.75" x14ac:dyDescent="0.25">
      <c r="A106" s="361">
        <v>12</v>
      </c>
      <c r="B106" s="356" t="s">
        <v>117</v>
      </c>
      <c r="C106" s="365"/>
      <c r="D106" s="367">
        <v>64</v>
      </c>
      <c r="E106" s="369" t="s">
        <v>50</v>
      </c>
      <c r="F106" s="369">
        <v>11</v>
      </c>
      <c r="G106" s="352" t="s">
        <v>107</v>
      </c>
      <c r="H106" s="81" t="s">
        <v>52</v>
      </c>
      <c r="I106" s="193" t="s">
        <v>101</v>
      </c>
      <c r="J106" s="175">
        <v>44209</v>
      </c>
      <c r="K106" s="175">
        <f>J106+3+2</f>
        <v>44214</v>
      </c>
      <c r="L106" s="188">
        <f>K106+30+2</f>
        <v>44246</v>
      </c>
      <c r="M106" s="176">
        <f>L106+15+4+2</f>
        <v>44267</v>
      </c>
      <c r="N106" s="175">
        <f>M106+12+4+1</f>
        <v>44284</v>
      </c>
      <c r="O106" s="189">
        <f>N106+15+4+1</f>
        <v>44304</v>
      </c>
      <c r="P106" s="190">
        <f>O106+7+2+1+1</f>
        <v>44315</v>
      </c>
      <c r="Q106" s="191">
        <f>P106+12+4+2</f>
        <v>44333</v>
      </c>
      <c r="R106" s="192"/>
      <c r="S106" s="175">
        <f>Q106+7+2</f>
        <v>44342</v>
      </c>
      <c r="T106" s="175">
        <f>S106+10+4</f>
        <v>44356</v>
      </c>
      <c r="U106" s="175">
        <f>T106+3+2</f>
        <v>44361</v>
      </c>
      <c r="V106" s="189">
        <f>U106+3</f>
        <v>44364</v>
      </c>
      <c r="W106" s="176">
        <v>43624</v>
      </c>
      <c r="X106" s="171"/>
    </row>
    <row r="107" spans="1:24" ht="16.5" thickBot="1" x14ac:dyDescent="0.3">
      <c r="A107" s="362"/>
      <c r="B107" s="356"/>
      <c r="C107" s="366"/>
      <c r="D107" s="368"/>
      <c r="E107" s="370"/>
      <c r="F107" s="370"/>
      <c r="G107" s="353"/>
      <c r="H107" s="102" t="s">
        <v>53</v>
      </c>
      <c r="I107" s="193"/>
      <c r="J107" s="194"/>
      <c r="K107" s="194"/>
      <c r="L107" s="195"/>
      <c r="M107" s="193"/>
      <c r="N107" s="194"/>
      <c r="O107" s="196"/>
      <c r="P107" s="197"/>
      <c r="Q107" s="198"/>
      <c r="R107" s="194"/>
      <c r="S107" s="194"/>
      <c r="T107" s="194"/>
      <c r="U107" s="194"/>
      <c r="V107" s="196"/>
      <c r="W107" s="193"/>
      <c r="X107" s="195"/>
    </row>
    <row r="108" spans="1:24" ht="15.75" x14ac:dyDescent="0.25">
      <c r="A108" s="361">
        <v>13</v>
      </c>
      <c r="B108" s="356" t="s">
        <v>118</v>
      </c>
      <c r="C108" s="363"/>
      <c r="D108" s="359">
        <v>64</v>
      </c>
      <c r="E108" s="360" t="s">
        <v>50</v>
      </c>
      <c r="F108" s="360">
        <v>14</v>
      </c>
      <c r="G108" s="352" t="s">
        <v>107</v>
      </c>
      <c r="H108" s="34" t="s">
        <v>52</v>
      </c>
      <c r="I108" s="199">
        <v>44222</v>
      </c>
      <c r="J108" s="200">
        <v>44229</v>
      </c>
      <c r="K108" s="201">
        <f>J108+3</f>
        <v>44232</v>
      </c>
      <c r="L108" s="202">
        <f>K108+15</f>
        <v>44247</v>
      </c>
      <c r="M108" s="199">
        <f>L108+5+2</f>
        <v>44254</v>
      </c>
      <c r="N108" s="200">
        <f>M108+5+2</f>
        <v>44261</v>
      </c>
      <c r="O108" s="202">
        <f>N108+15+1+1</f>
        <v>44278</v>
      </c>
      <c r="P108" s="199">
        <f>O108+5+2</f>
        <v>44285</v>
      </c>
      <c r="Q108" s="201">
        <f>P108+5+2</f>
        <v>44292</v>
      </c>
      <c r="R108" s="203"/>
      <c r="S108" s="201">
        <f>Q108+3</f>
        <v>44295</v>
      </c>
      <c r="T108" s="201">
        <f>S108+3+2</f>
        <v>44300</v>
      </c>
      <c r="U108" s="202">
        <f>T108+3</f>
        <v>44303</v>
      </c>
      <c r="V108" s="204">
        <f>U108+5+2</f>
        <v>44310</v>
      </c>
      <c r="W108" s="205">
        <f>V108+7</f>
        <v>44317</v>
      </c>
      <c r="X108" s="195"/>
    </row>
    <row r="109" spans="1:24" ht="15.75" x14ac:dyDescent="0.25">
      <c r="A109" s="362"/>
      <c r="B109" s="356"/>
      <c r="C109" s="364"/>
      <c r="D109" s="359"/>
      <c r="E109" s="360"/>
      <c r="F109" s="360"/>
      <c r="G109" s="353"/>
      <c r="H109" s="42" t="s">
        <v>53</v>
      </c>
      <c r="I109" s="103"/>
      <c r="J109" s="103"/>
      <c r="K109" s="103"/>
      <c r="L109" s="103"/>
      <c r="M109" s="103"/>
      <c r="N109" s="103"/>
      <c r="O109" s="103"/>
      <c r="P109" s="103"/>
      <c r="Q109" s="103"/>
      <c r="R109" s="206"/>
      <c r="S109" s="103"/>
      <c r="T109" s="103"/>
      <c r="U109" s="103"/>
      <c r="V109" s="103"/>
      <c r="W109" s="103"/>
      <c r="X109" s="195"/>
    </row>
    <row r="110" spans="1:24" ht="15.75" x14ac:dyDescent="0.25">
      <c r="A110" s="354">
        <v>14</v>
      </c>
      <c r="B110" s="356" t="s">
        <v>119</v>
      </c>
      <c r="C110" s="357"/>
      <c r="D110" s="359">
        <v>64</v>
      </c>
      <c r="E110" s="360" t="s">
        <v>50</v>
      </c>
      <c r="F110" s="360">
        <v>12</v>
      </c>
      <c r="G110" s="352" t="s">
        <v>107</v>
      </c>
      <c r="H110" s="81" t="s">
        <v>52</v>
      </c>
      <c r="I110" s="169"/>
      <c r="J110" s="175">
        <v>44209</v>
      </c>
      <c r="K110" s="175">
        <f>J110+3+2</f>
        <v>44214</v>
      </c>
      <c r="L110" s="188">
        <f>K110+30+2</f>
        <v>44246</v>
      </c>
      <c r="M110" s="176">
        <f>L110+15+4+2</f>
        <v>44267</v>
      </c>
      <c r="N110" s="175">
        <f>M110+12+4+1</f>
        <v>44284</v>
      </c>
      <c r="O110" s="189">
        <f>N110+15+4+1</f>
        <v>44304</v>
      </c>
      <c r="P110" s="190">
        <f>O110+7+2+1+1</f>
        <v>44315</v>
      </c>
      <c r="Q110" s="191">
        <f>P110+12+4+2</f>
        <v>44333</v>
      </c>
      <c r="R110" s="192"/>
      <c r="S110" s="175">
        <f>Q110+7+2</f>
        <v>44342</v>
      </c>
      <c r="T110" s="175">
        <f>S110+10+4</f>
        <v>44356</v>
      </c>
      <c r="U110" s="175">
        <f>T110+3+2</f>
        <v>44361</v>
      </c>
      <c r="V110" s="189">
        <f>U110+3</f>
        <v>44364</v>
      </c>
      <c r="W110" s="176">
        <v>43624</v>
      </c>
      <c r="X110" s="171"/>
    </row>
    <row r="111" spans="1:24" ht="15.75" x14ac:dyDescent="0.25">
      <c r="A111" s="355"/>
      <c r="B111" s="356"/>
      <c r="C111" s="358"/>
      <c r="D111" s="359"/>
      <c r="E111" s="360"/>
      <c r="F111" s="360"/>
      <c r="G111" s="353"/>
      <c r="H111" s="102" t="s">
        <v>53</v>
      </c>
      <c r="I111" s="193"/>
      <c r="J111" s="194"/>
      <c r="K111" s="194"/>
      <c r="L111" s="195"/>
      <c r="M111" s="193"/>
      <c r="N111" s="194"/>
      <c r="O111" s="196"/>
      <c r="P111" s="197"/>
      <c r="Q111" s="198"/>
      <c r="R111" s="194"/>
      <c r="S111" s="194"/>
      <c r="T111" s="194"/>
      <c r="U111" s="194"/>
      <c r="V111" s="196"/>
      <c r="W111" s="193"/>
      <c r="X111" s="195"/>
    </row>
    <row r="112" spans="1:24" ht="16.5" thickBot="1" x14ac:dyDescent="0.3">
      <c r="A112" s="207"/>
      <c r="B112" s="208" t="s">
        <v>54</v>
      </c>
      <c r="C112" s="209"/>
      <c r="D112" s="210"/>
      <c r="E112" s="211"/>
      <c r="F112" s="211"/>
      <c r="G112" s="212"/>
      <c r="H112" s="213"/>
      <c r="I112" s="214"/>
      <c r="J112" s="215"/>
      <c r="K112" s="215"/>
      <c r="L112" s="216"/>
      <c r="M112" s="217"/>
      <c r="N112" s="215"/>
      <c r="O112" s="218"/>
      <c r="P112" s="219"/>
      <c r="Q112" s="219"/>
      <c r="R112" s="215"/>
      <c r="S112" s="215"/>
      <c r="T112" s="215"/>
      <c r="U112" s="220"/>
      <c r="V112" s="216"/>
      <c r="W112" s="217"/>
      <c r="X112" s="218"/>
    </row>
    <row r="113" spans="1:24" x14ac:dyDescent="0.2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</row>
    <row r="114" spans="1:24" x14ac:dyDescent="0.25">
      <c r="A114" s="131"/>
      <c r="B114" s="141" t="s">
        <v>1</v>
      </c>
      <c r="C114" s="348" t="s">
        <v>2</v>
      </c>
      <c r="D114" s="349"/>
      <c r="E114" s="349"/>
      <c r="F114" s="349"/>
      <c r="G114" s="349"/>
      <c r="H114" s="349"/>
      <c r="I114" s="350"/>
      <c r="J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x14ac:dyDescent="0.25">
      <c r="A115" s="131"/>
      <c r="B115" s="141" t="s">
        <v>4</v>
      </c>
      <c r="C115" s="348">
        <v>2021</v>
      </c>
      <c r="D115" s="349"/>
      <c r="E115" s="349"/>
      <c r="F115" s="349"/>
      <c r="G115" s="349"/>
      <c r="H115" s="349"/>
      <c r="I115" s="350"/>
      <c r="J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x14ac:dyDescent="0.25">
      <c r="A116" s="131"/>
      <c r="B116" s="141" t="s">
        <v>5</v>
      </c>
      <c r="C116" s="348" t="s">
        <v>6</v>
      </c>
      <c r="D116" s="349"/>
      <c r="E116" s="349"/>
      <c r="F116" s="349"/>
      <c r="G116" s="349"/>
      <c r="H116" s="349"/>
      <c r="I116" s="350"/>
      <c r="J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x14ac:dyDescent="0.25">
      <c r="A117" s="131"/>
      <c r="B117" s="141" t="s">
        <v>7</v>
      </c>
      <c r="C117" s="348" t="s">
        <v>8</v>
      </c>
      <c r="D117" s="349"/>
      <c r="E117" s="349"/>
      <c r="F117" s="349"/>
      <c r="G117" s="349"/>
      <c r="H117" s="349"/>
      <c r="I117" s="350"/>
      <c r="J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x14ac:dyDescent="0.25">
      <c r="A118" s="131"/>
      <c r="B118" s="141" t="s">
        <v>9</v>
      </c>
      <c r="C118" s="348" t="s">
        <v>10</v>
      </c>
      <c r="D118" s="349"/>
      <c r="E118" s="349"/>
      <c r="F118" s="349"/>
      <c r="G118" s="349"/>
      <c r="H118" s="349"/>
      <c r="I118" s="350"/>
      <c r="J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8"/>
      <c r="K119" s="6"/>
      <c r="L119" s="6"/>
      <c r="M119" s="6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23.25" x14ac:dyDescent="0.35">
      <c r="A120" s="9"/>
      <c r="B120" s="9"/>
      <c r="C120" s="9"/>
      <c r="D120" s="9"/>
      <c r="E120" s="9"/>
      <c r="F120" s="9"/>
      <c r="G120" s="9"/>
      <c r="H120" s="9"/>
      <c r="I120" s="164"/>
      <c r="J120" s="351" t="s">
        <v>120</v>
      </c>
      <c r="K120" s="351"/>
      <c r="L120" s="351"/>
      <c r="M120" s="351"/>
      <c r="N120" s="351"/>
      <c r="O120" s="351"/>
      <c r="P120" s="351"/>
      <c r="Q120" s="351"/>
      <c r="R120" s="351"/>
      <c r="S120" s="351"/>
      <c r="T120" s="351"/>
      <c r="U120" s="9"/>
      <c r="V120" s="9"/>
      <c r="W120" s="9"/>
      <c r="X120" s="9"/>
    </row>
    <row r="121" spans="1:24" ht="23.25" x14ac:dyDescent="0.35">
      <c r="A121" s="9"/>
      <c r="B121" s="9"/>
      <c r="C121" s="9"/>
      <c r="D121" s="9"/>
      <c r="E121" s="9"/>
      <c r="F121" s="9"/>
      <c r="G121" s="9"/>
      <c r="H121" s="9"/>
      <c r="I121" s="164"/>
      <c r="J121" s="221"/>
      <c r="K121" s="221"/>
      <c r="L121" s="221"/>
      <c r="M121" s="165"/>
      <c r="N121" s="165"/>
      <c r="O121" s="165"/>
      <c r="P121" s="165"/>
      <c r="Q121" s="165"/>
      <c r="R121" s="165"/>
      <c r="S121" s="165"/>
      <c r="T121" s="165"/>
      <c r="U121" s="9"/>
      <c r="V121" s="9"/>
      <c r="W121" s="9"/>
      <c r="X121" s="9"/>
    </row>
    <row r="122" spans="1:24" ht="15.75" x14ac:dyDescent="0.25">
      <c r="I122" s="142"/>
      <c r="J122" s="142"/>
      <c r="K122" s="142"/>
      <c r="L122" s="142"/>
      <c r="M122" s="222"/>
      <c r="N122" s="142"/>
      <c r="O122" s="142"/>
      <c r="P122" s="142"/>
      <c r="Q122" s="142"/>
      <c r="R122" s="142"/>
      <c r="S122" s="142"/>
      <c r="T122" s="142"/>
    </row>
    <row r="123" spans="1:24" ht="15.75" thickBot="1" x14ac:dyDescent="0.3">
      <c r="B123" s="16"/>
    </row>
    <row r="124" spans="1:24" ht="15.75" thickBot="1" x14ac:dyDescent="0.3">
      <c r="A124" s="337" t="s">
        <v>13</v>
      </c>
      <c r="B124" s="338"/>
      <c r="C124" s="338"/>
      <c r="D124" s="338"/>
      <c r="E124" s="338"/>
      <c r="F124" s="338"/>
      <c r="G124" s="339"/>
      <c r="H124" s="340" t="s">
        <v>14</v>
      </c>
      <c r="I124" s="337" t="s">
        <v>87</v>
      </c>
      <c r="J124" s="338"/>
      <c r="K124" s="338"/>
      <c r="L124" s="339"/>
      <c r="M124" s="343" t="s">
        <v>16</v>
      </c>
      <c r="N124" s="344"/>
      <c r="O124" s="345"/>
      <c r="P124" s="337" t="s">
        <v>17</v>
      </c>
      <c r="Q124" s="338"/>
      <c r="R124" s="338"/>
      <c r="S124" s="338"/>
      <c r="T124" s="338"/>
      <c r="U124" s="339"/>
      <c r="V124" s="337" t="s">
        <v>18</v>
      </c>
      <c r="W124" s="339"/>
      <c r="X124" s="104"/>
    </row>
    <row r="125" spans="1:24" ht="76.5" x14ac:dyDescent="0.25">
      <c r="A125" s="346" t="s">
        <v>19</v>
      </c>
      <c r="B125" s="327" t="s">
        <v>20</v>
      </c>
      <c r="C125" s="327" t="s">
        <v>21</v>
      </c>
      <c r="D125" s="327" t="s">
        <v>22</v>
      </c>
      <c r="E125" s="327" t="s">
        <v>23</v>
      </c>
      <c r="F125" s="327" t="s">
        <v>121</v>
      </c>
      <c r="G125" s="329" t="s">
        <v>25</v>
      </c>
      <c r="H125" s="341"/>
      <c r="I125" s="331" t="s">
        <v>88</v>
      </c>
      <c r="J125" s="223" t="s">
        <v>89</v>
      </c>
      <c r="K125" s="224" t="s">
        <v>90</v>
      </c>
      <c r="L125" s="225" t="s">
        <v>105</v>
      </c>
      <c r="M125" s="226" t="s">
        <v>91</v>
      </c>
      <c r="N125" s="227" t="s">
        <v>122</v>
      </c>
      <c r="O125" s="228" t="s">
        <v>32</v>
      </c>
      <c r="P125" s="229" t="s">
        <v>123</v>
      </c>
      <c r="Q125" s="224" t="s">
        <v>93</v>
      </c>
      <c r="R125" s="333" t="s">
        <v>94</v>
      </c>
      <c r="S125" s="224" t="s">
        <v>95</v>
      </c>
      <c r="T125" s="224" t="s">
        <v>96</v>
      </c>
      <c r="U125" s="225" t="s">
        <v>39</v>
      </c>
      <c r="V125" s="335" t="s">
        <v>40</v>
      </c>
      <c r="W125" s="319" t="s">
        <v>97</v>
      </c>
      <c r="X125" s="105"/>
    </row>
    <row r="126" spans="1:24" ht="15.75" thickBot="1" x14ac:dyDescent="0.3">
      <c r="A126" s="347"/>
      <c r="B126" s="328"/>
      <c r="C126" s="328"/>
      <c r="D126" s="328"/>
      <c r="E126" s="328"/>
      <c r="F126" s="328"/>
      <c r="G126" s="330"/>
      <c r="H126" s="342"/>
      <c r="I126" s="332"/>
      <c r="J126" s="230" t="s">
        <v>98</v>
      </c>
      <c r="K126" s="230" t="s">
        <v>42</v>
      </c>
      <c r="L126" s="230" t="s">
        <v>44</v>
      </c>
      <c r="M126" s="230" t="s">
        <v>99</v>
      </c>
      <c r="N126" s="230" t="s">
        <v>98</v>
      </c>
      <c r="O126" s="230" t="s">
        <v>44</v>
      </c>
      <c r="P126" s="230" t="s">
        <v>98</v>
      </c>
      <c r="Q126" s="230" t="s">
        <v>98</v>
      </c>
      <c r="R126" s="334"/>
      <c r="S126" s="231" t="s">
        <v>42</v>
      </c>
      <c r="T126" s="230" t="s">
        <v>42</v>
      </c>
      <c r="U126" s="230" t="s">
        <v>48</v>
      </c>
      <c r="V126" s="336"/>
      <c r="W126" s="320"/>
      <c r="X126" s="106"/>
    </row>
    <row r="127" spans="1:24" x14ac:dyDescent="0.25">
      <c r="A127" s="299">
        <v>1</v>
      </c>
      <c r="B127" s="321" t="s">
        <v>124</v>
      </c>
      <c r="C127" s="322"/>
      <c r="D127" s="324">
        <v>64</v>
      </c>
      <c r="E127" s="325" t="s">
        <v>50</v>
      </c>
      <c r="F127" s="325">
        <v>1</v>
      </c>
      <c r="G127" s="326" t="s">
        <v>82</v>
      </c>
      <c r="H127" s="159" t="s">
        <v>52</v>
      </c>
      <c r="I127" s="232">
        <v>44200</v>
      </c>
      <c r="J127" s="232">
        <f>I127+5+2</f>
        <v>44207</v>
      </c>
      <c r="K127" s="232">
        <f>J127+3+2+1</f>
        <v>44213</v>
      </c>
      <c r="L127" s="232">
        <f>K127+15</f>
        <v>44228</v>
      </c>
      <c r="M127" s="232">
        <f>L127+5+2</f>
        <v>44235</v>
      </c>
      <c r="N127" s="232">
        <f>M127+5+2</f>
        <v>44242</v>
      </c>
      <c r="O127" s="232">
        <f>N127+15+6</f>
        <v>44263</v>
      </c>
      <c r="P127" s="232">
        <f>O127+5+2</f>
        <v>44270</v>
      </c>
      <c r="Q127" s="232">
        <f>P127+5+2</f>
        <v>44277</v>
      </c>
      <c r="R127" s="233"/>
      <c r="S127" s="234">
        <f>Q127+3</f>
        <v>44280</v>
      </c>
      <c r="T127" s="234">
        <f>S127+3+2</f>
        <v>44285</v>
      </c>
      <c r="U127" s="235">
        <f>T127+3+2+1</f>
        <v>44291</v>
      </c>
      <c r="V127" s="232">
        <f>U127+5+1</f>
        <v>44297</v>
      </c>
      <c r="W127" s="235">
        <f>V127+7</f>
        <v>44304</v>
      </c>
      <c r="X127" s="100"/>
    </row>
    <row r="128" spans="1:24" x14ac:dyDescent="0.25">
      <c r="A128" s="300"/>
      <c r="B128" s="321"/>
      <c r="C128" s="323"/>
      <c r="D128" s="324"/>
      <c r="E128" s="325"/>
      <c r="F128" s="325"/>
      <c r="G128" s="326"/>
      <c r="H128" s="236" t="s">
        <v>53</v>
      </c>
      <c r="I128" s="43"/>
      <c r="J128" s="43"/>
      <c r="K128" s="43"/>
      <c r="L128" s="43"/>
      <c r="M128" s="43"/>
      <c r="N128" s="43"/>
      <c r="O128" s="43"/>
      <c r="P128" s="43"/>
      <c r="Q128" s="43"/>
      <c r="R128" s="107"/>
      <c r="S128" s="44"/>
      <c r="T128" s="44"/>
      <c r="U128" s="44"/>
      <c r="V128" s="44"/>
      <c r="W128" s="44"/>
      <c r="X128" s="83"/>
    </row>
    <row r="129" spans="1:24" x14ac:dyDescent="0.25">
      <c r="A129" s="309">
        <v>2</v>
      </c>
      <c r="B129" s="311" t="s">
        <v>125</v>
      </c>
      <c r="C129" s="313"/>
      <c r="D129" s="315">
        <v>64</v>
      </c>
      <c r="E129" s="317" t="s">
        <v>50</v>
      </c>
      <c r="F129" s="317">
        <v>2</v>
      </c>
      <c r="G129" s="306" t="s">
        <v>82</v>
      </c>
      <c r="H129" s="159" t="s">
        <v>52</v>
      </c>
      <c r="I129" s="232">
        <v>44200</v>
      </c>
      <c r="J129" s="232">
        <f>I129+5+2</f>
        <v>44207</v>
      </c>
      <c r="K129" s="232">
        <f>J129+3+2+1</f>
        <v>44213</v>
      </c>
      <c r="L129" s="232">
        <f>K129+15</f>
        <v>44228</v>
      </c>
      <c r="M129" s="232">
        <f>L129+5+2</f>
        <v>44235</v>
      </c>
      <c r="N129" s="232">
        <f>M129+5+2</f>
        <v>44242</v>
      </c>
      <c r="O129" s="232">
        <f>N129+15+6</f>
        <v>44263</v>
      </c>
      <c r="P129" s="232">
        <f>O129+5+2</f>
        <v>44270</v>
      </c>
      <c r="Q129" s="232">
        <f>P129+5+2</f>
        <v>44277</v>
      </c>
      <c r="R129" s="233"/>
      <c r="S129" s="234">
        <f>Q129+3</f>
        <v>44280</v>
      </c>
      <c r="T129" s="234">
        <f>S129+3+2</f>
        <v>44285</v>
      </c>
      <c r="U129" s="235">
        <f>T129+3+2+1</f>
        <v>44291</v>
      </c>
      <c r="V129" s="232">
        <f>U129+5+1</f>
        <v>44297</v>
      </c>
      <c r="W129" s="235">
        <f>V129+7</f>
        <v>44304</v>
      </c>
      <c r="X129" s="108"/>
    </row>
    <row r="130" spans="1:24" x14ac:dyDescent="0.25">
      <c r="A130" s="310"/>
      <c r="B130" s="312"/>
      <c r="C130" s="314"/>
      <c r="D130" s="316"/>
      <c r="E130" s="318"/>
      <c r="F130" s="318"/>
      <c r="G130" s="307"/>
      <c r="H130" s="236" t="s">
        <v>53</v>
      </c>
      <c r="I130" s="109"/>
      <c r="J130" s="109"/>
      <c r="K130" s="109"/>
      <c r="L130" s="109"/>
      <c r="M130" s="109"/>
      <c r="N130" s="109"/>
      <c r="O130" s="109"/>
      <c r="P130" s="109"/>
      <c r="Q130" s="109"/>
      <c r="R130" s="110"/>
      <c r="S130" s="111"/>
      <c r="T130" s="111"/>
      <c r="U130" s="112"/>
      <c r="V130" s="113"/>
      <c r="W130" s="112"/>
      <c r="X130" s="108"/>
    </row>
    <row r="131" spans="1:24" x14ac:dyDescent="0.25">
      <c r="A131" s="308">
        <v>3</v>
      </c>
      <c r="B131" s="302" t="s">
        <v>126</v>
      </c>
      <c r="C131" s="303"/>
      <c r="D131" s="304">
        <v>64</v>
      </c>
      <c r="E131" s="305" t="s">
        <v>50</v>
      </c>
      <c r="F131" s="305">
        <v>3</v>
      </c>
      <c r="G131" s="289" t="s">
        <v>82</v>
      </c>
      <c r="H131" s="237" t="s">
        <v>52</v>
      </c>
      <c r="I131" s="232">
        <v>44200</v>
      </c>
      <c r="J131" s="232">
        <f>I131+5+2</f>
        <v>44207</v>
      </c>
      <c r="K131" s="232">
        <f>J131+3+2+1</f>
        <v>44213</v>
      </c>
      <c r="L131" s="232">
        <f>K131+15</f>
        <v>44228</v>
      </c>
      <c r="M131" s="232">
        <f>L131+5+2</f>
        <v>44235</v>
      </c>
      <c r="N131" s="232">
        <f>M131+5+2</f>
        <v>44242</v>
      </c>
      <c r="O131" s="232">
        <f>N131+15+6</f>
        <v>44263</v>
      </c>
      <c r="P131" s="232">
        <f>O131+5+2</f>
        <v>44270</v>
      </c>
      <c r="Q131" s="232">
        <f>P131+5+2</f>
        <v>44277</v>
      </c>
      <c r="R131" s="233"/>
      <c r="S131" s="234">
        <f>Q131+3</f>
        <v>44280</v>
      </c>
      <c r="T131" s="234">
        <f>S131+3+2</f>
        <v>44285</v>
      </c>
      <c r="U131" s="235">
        <f>T131+3+2+1</f>
        <v>44291</v>
      </c>
      <c r="V131" s="232">
        <f>U131+5+1</f>
        <v>44297</v>
      </c>
      <c r="W131" s="235">
        <f>V131+7</f>
        <v>44304</v>
      </c>
      <c r="X131" s="105"/>
    </row>
    <row r="132" spans="1:24" x14ac:dyDescent="0.25">
      <c r="A132" s="300"/>
      <c r="B132" s="302"/>
      <c r="C132" s="303"/>
      <c r="D132" s="297"/>
      <c r="E132" s="298"/>
      <c r="F132" s="298"/>
      <c r="G132" s="290"/>
      <c r="H132" s="238" t="s">
        <v>53</v>
      </c>
      <c r="I132" s="114"/>
      <c r="J132" s="114"/>
      <c r="K132" s="114"/>
      <c r="L132" s="114"/>
      <c r="M132" s="114"/>
      <c r="N132" s="114"/>
      <c r="O132" s="114"/>
      <c r="P132" s="114"/>
      <c r="Q132" s="114"/>
      <c r="R132" s="115"/>
      <c r="S132" s="116"/>
      <c r="T132" s="116"/>
      <c r="U132" s="117"/>
      <c r="V132" s="114"/>
      <c r="W132" s="117"/>
      <c r="X132" s="105"/>
    </row>
    <row r="133" spans="1:24" x14ac:dyDescent="0.25">
      <c r="A133" s="299">
        <v>4</v>
      </c>
      <c r="B133" s="301" t="s">
        <v>127</v>
      </c>
      <c r="C133" s="303"/>
      <c r="D133" s="304">
        <v>64</v>
      </c>
      <c r="E133" s="305" t="s">
        <v>50</v>
      </c>
      <c r="F133" s="305">
        <v>4</v>
      </c>
      <c r="G133" s="289" t="s">
        <v>82</v>
      </c>
      <c r="H133" s="237" t="s">
        <v>52</v>
      </c>
      <c r="I133" s="232">
        <v>44200</v>
      </c>
      <c r="J133" s="232">
        <f>I133+5+2</f>
        <v>44207</v>
      </c>
      <c r="K133" s="232">
        <f>J133+3+2+1</f>
        <v>44213</v>
      </c>
      <c r="L133" s="232">
        <f>K133+15</f>
        <v>44228</v>
      </c>
      <c r="M133" s="232">
        <f>L133+5+2</f>
        <v>44235</v>
      </c>
      <c r="N133" s="232">
        <f>M133+5+2</f>
        <v>44242</v>
      </c>
      <c r="O133" s="232">
        <f>N133+15+6</f>
        <v>44263</v>
      </c>
      <c r="P133" s="232">
        <f>O133+5+2</f>
        <v>44270</v>
      </c>
      <c r="Q133" s="232">
        <f>P133+5+2</f>
        <v>44277</v>
      </c>
      <c r="R133" s="233"/>
      <c r="S133" s="234">
        <f>Q133+3</f>
        <v>44280</v>
      </c>
      <c r="T133" s="234">
        <f>S133+3+2</f>
        <v>44285</v>
      </c>
      <c r="U133" s="235">
        <f>T133+3+2+1</f>
        <v>44291</v>
      </c>
      <c r="V133" s="232">
        <f>U133+5+1</f>
        <v>44297</v>
      </c>
      <c r="W133" s="235">
        <f>V133+7</f>
        <v>44304</v>
      </c>
      <c r="X133" s="105"/>
    </row>
    <row r="134" spans="1:24" x14ac:dyDescent="0.25">
      <c r="A134" s="300"/>
      <c r="B134" s="302"/>
      <c r="C134" s="303"/>
      <c r="D134" s="297"/>
      <c r="E134" s="298"/>
      <c r="F134" s="298"/>
      <c r="G134" s="290"/>
      <c r="H134" s="238" t="s">
        <v>53</v>
      </c>
      <c r="I134" s="114"/>
      <c r="J134" s="114"/>
      <c r="K134" s="114"/>
      <c r="L134" s="114"/>
      <c r="M134" s="114"/>
      <c r="N134" s="114"/>
      <c r="O134" s="114"/>
      <c r="P134" s="114"/>
      <c r="Q134" s="114"/>
      <c r="R134" s="115"/>
      <c r="S134" s="116"/>
      <c r="T134" s="116"/>
      <c r="U134" s="117"/>
      <c r="V134" s="114"/>
      <c r="W134" s="117"/>
      <c r="X134" s="105"/>
    </row>
    <row r="135" spans="1:24" x14ac:dyDescent="0.25">
      <c r="A135" s="291">
        <v>6</v>
      </c>
      <c r="B135" s="293" t="s">
        <v>128</v>
      </c>
      <c r="C135" s="295"/>
      <c r="D135" s="297">
        <v>64</v>
      </c>
      <c r="E135" s="298" t="s">
        <v>50</v>
      </c>
      <c r="F135" s="291">
        <v>5</v>
      </c>
      <c r="G135" s="290" t="s">
        <v>82</v>
      </c>
      <c r="H135" s="118" t="s">
        <v>52</v>
      </c>
      <c r="I135" s="232">
        <v>44200</v>
      </c>
      <c r="J135" s="232">
        <f>I135+5+2</f>
        <v>44207</v>
      </c>
      <c r="K135" s="232">
        <f>J135+3+2+1</f>
        <v>44213</v>
      </c>
      <c r="L135" s="232">
        <f>K135+15</f>
        <v>44228</v>
      </c>
      <c r="M135" s="232">
        <f>L135+5+2</f>
        <v>44235</v>
      </c>
      <c r="N135" s="232">
        <f>M135+5+2</f>
        <v>44242</v>
      </c>
      <c r="O135" s="232">
        <f>N135+15+6</f>
        <v>44263</v>
      </c>
      <c r="P135" s="232">
        <f>O135+5+2</f>
        <v>44270</v>
      </c>
      <c r="Q135" s="232">
        <f>P135+5+2</f>
        <v>44277</v>
      </c>
      <c r="R135" s="233"/>
      <c r="S135" s="234">
        <f>Q135+3</f>
        <v>44280</v>
      </c>
      <c r="T135" s="234">
        <f>S135+3+2</f>
        <v>44285</v>
      </c>
      <c r="U135" s="235">
        <f>T135+3+2+1</f>
        <v>44291</v>
      </c>
      <c r="V135" s="232">
        <f>U135+5+1</f>
        <v>44297</v>
      </c>
      <c r="W135" s="235">
        <f>V135+7</f>
        <v>44304</v>
      </c>
      <c r="X135" s="106"/>
    </row>
    <row r="136" spans="1:24" x14ac:dyDescent="0.25">
      <c r="A136" s="292"/>
      <c r="B136" s="294"/>
      <c r="C136" s="296"/>
      <c r="D136" s="297"/>
      <c r="E136" s="298"/>
      <c r="F136" s="292"/>
      <c r="G136" s="290"/>
      <c r="H136" s="119" t="s">
        <v>53</v>
      </c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06"/>
    </row>
    <row r="137" spans="1:24" x14ac:dyDescent="0.25">
      <c r="A137" s="239"/>
      <c r="B137" s="240" t="s">
        <v>129</v>
      </c>
      <c r="C137" s="241"/>
      <c r="D137" s="239"/>
      <c r="E137" s="239"/>
      <c r="F137" s="239"/>
      <c r="G137" s="239" t="s">
        <v>101</v>
      </c>
      <c r="H137" s="239"/>
      <c r="I137" s="239"/>
      <c r="J137" s="242"/>
      <c r="K137" s="242"/>
      <c r="L137" s="242"/>
      <c r="M137" s="242"/>
      <c r="N137" s="242"/>
      <c r="O137" s="242"/>
      <c r="P137" s="242"/>
      <c r="Q137" s="242"/>
      <c r="R137" s="243"/>
      <c r="S137" s="242"/>
      <c r="T137" s="242"/>
      <c r="U137" s="242"/>
      <c r="V137" s="244"/>
      <c r="W137" s="245"/>
      <c r="X137" s="121"/>
    </row>
    <row r="138" spans="1:24" ht="18.75" x14ac:dyDescent="0.3">
      <c r="A138" s="122"/>
      <c r="B138" s="123"/>
      <c r="C138" s="124"/>
      <c r="D138" s="125"/>
      <c r="E138" s="125"/>
      <c r="F138" s="125"/>
      <c r="G138" s="70"/>
      <c r="H138" s="122"/>
      <c r="I138" s="122"/>
      <c r="J138" s="126"/>
      <c r="K138" s="126"/>
      <c r="L138" s="126"/>
      <c r="M138" s="126"/>
      <c r="N138" s="126"/>
      <c r="O138" s="126"/>
      <c r="P138" s="126"/>
      <c r="Q138" s="126"/>
      <c r="R138" s="127"/>
      <c r="S138" s="126"/>
      <c r="T138" s="126"/>
      <c r="U138" s="126"/>
      <c r="V138" s="128"/>
      <c r="W138" s="129"/>
      <c r="X138" s="130"/>
    </row>
    <row r="139" spans="1:24" ht="15.75" thickBot="1" x14ac:dyDescent="0.3">
      <c r="A139" s="131"/>
      <c r="B139" s="274" t="s">
        <v>55</v>
      </c>
      <c r="C139" s="275"/>
      <c r="D139" s="275"/>
      <c r="E139" s="275"/>
      <c r="F139" s="276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04"/>
      <c r="W139" s="104"/>
      <c r="X139" s="104"/>
    </row>
    <row r="140" spans="1:24" ht="15.75" thickBot="1" x14ac:dyDescent="0.3">
      <c r="A140" s="131"/>
      <c r="B140" s="163" t="s">
        <v>56</v>
      </c>
      <c r="C140" s="277" t="s">
        <v>10</v>
      </c>
      <c r="D140" s="278"/>
      <c r="E140" s="279"/>
      <c r="F140" s="280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</row>
    <row r="141" spans="1:24" ht="15.75" thickBot="1" x14ac:dyDescent="0.3">
      <c r="A141" s="131"/>
      <c r="B141" s="246"/>
      <c r="C141" s="247"/>
      <c r="D141" s="247"/>
      <c r="E141" s="247"/>
      <c r="F141" s="247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</row>
    <row r="142" spans="1:24" ht="15.75" thickBot="1" x14ac:dyDescent="0.3">
      <c r="A142" s="131"/>
      <c r="B142" s="248" t="s">
        <v>57</v>
      </c>
      <c r="C142" s="249"/>
      <c r="D142" s="281" t="s">
        <v>58</v>
      </c>
      <c r="E142" s="282"/>
      <c r="F142" s="282"/>
      <c r="G142" s="282"/>
      <c r="H142" s="283"/>
      <c r="I142" s="131"/>
      <c r="J142" s="284" t="s">
        <v>59</v>
      </c>
      <c r="K142" s="285"/>
      <c r="L142" s="286" t="s">
        <v>60</v>
      </c>
      <c r="M142" s="287"/>
      <c r="N142" s="288"/>
      <c r="O142" s="131"/>
      <c r="P142" s="266" t="s">
        <v>23</v>
      </c>
      <c r="Q142" s="267"/>
      <c r="R142" s="267"/>
      <c r="S142" s="267"/>
      <c r="T142" s="268"/>
      <c r="U142" s="131"/>
    </row>
    <row r="143" spans="1:24" ht="15.75" thickBot="1" x14ac:dyDescent="0.3">
      <c r="A143" s="131"/>
      <c r="B143" s="248" t="s">
        <v>61</v>
      </c>
      <c r="C143" s="249"/>
      <c r="D143" s="132" t="s">
        <v>51</v>
      </c>
      <c r="E143" s="133"/>
      <c r="F143" s="269" t="s">
        <v>62</v>
      </c>
      <c r="G143" s="270"/>
      <c r="H143" s="271"/>
      <c r="I143" s="131"/>
      <c r="J143" s="272">
        <v>1</v>
      </c>
      <c r="K143" s="273"/>
      <c r="L143" s="263" t="s">
        <v>63</v>
      </c>
      <c r="M143" s="264"/>
      <c r="N143" s="265"/>
      <c r="O143" s="131"/>
      <c r="P143" s="134" t="s">
        <v>50</v>
      </c>
      <c r="Q143" s="263" t="s">
        <v>64</v>
      </c>
      <c r="R143" s="264"/>
      <c r="S143" s="264"/>
      <c r="T143" s="265"/>
      <c r="U143" s="131"/>
    </row>
    <row r="144" spans="1:24" ht="15.75" thickBot="1" x14ac:dyDescent="0.3">
      <c r="A144" s="131"/>
      <c r="B144" s="248" t="s">
        <v>65</v>
      </c>
      <c r="C144" s="249"/>
      <c r="D144" s="135" t="s">
        <v>66</v>
      </c>
      <c r="E144" s="136"/>
      <c r="F144" s="250" t="s">
        <v>67</v>
      </c>
      <c r="G144" s="251"/>
      <c r="H144" s="252"/>
      <c r="I144" s="131"/>
      <c r="J144" s="261">
        <v>2</v>
      </c>
      <c r="K144" s="262"/>
      <c r="L144" s="263" t="s">
        <v>68</v>
      </c>
      <c r="M144" s="264"/>
      <c r="N144" s="265"/>
      <c r="O144" s="131"/>
      <c r="P144" s="137" t="s">
        <v>69</v>
      </c>
      <c r="Q144" s="263" t="s">
        <v>70</v>
      </c>
      <c r="R144" s="264"/>
      <c r="S144" s="264"/>
      <c r="T144" s="265"/>
      <c r="U144" s="131"/>
    </row>
    <row r="145" spans="1:21" ht="15.75" thickBot="1" x14ac:dyDescent="0.3">
      <c r="A145" s="131"/>
      <c r="B145" s="248" t="s">
        <v>71</v>
      </c>
      <c r="C145" s="249"/>
      <c r="D145" s="132" t="s">
        <v>72</v>
      </c>
      <c r="E145" s="133"/>
      <c r="F145" s="250" t="s">
        <v>73</v>
      </c>
      <c r="G145" s="251"/>
      <c r="H145" s="252"/>
      <c r="I145" s="131"/>
      <c r="J145" s="261">
        <v>3</v>
      </c>
      <c r="K145" s="262"/>
      <c r="L145" s="263" t="s">
        <v>74</v>
      </c>
      <c r="M145" s="264"/>
      <c r="N145" s="265"/>
      <c r="O145" s="131"/>
      <c r="P145" s="138" t="s">
        <v>75</v>
      </c>
      <c r="Q145" s="255" t="s">
        <v>76</v>
      </c>
      <c r="R145" s="256"/>
      <c r="S145" s="256"/>
      <c r="T145" s="257"/>
      <c r="U145" s="131"/>
    </row>
    <row r="146" spans="1:21" ht="15.75" thickBot="1" x14ac:dyDescent="0.3">
      <c r="A146" s="131"/>
      <c r="B146" s="248" t="s">
        <v>77</v>
      </c>
      <c r="C146" s="249"/>
      <c r="D146" s="135" t="s">
        <v>78</v>
      </c>
      <c r="E146" s="136"/>
      <c r="F146" s="250" t="s">
        <v>79</v>
      </c>
      <c r="G146" s="251"/>
      <c r="H146" s="252"/>
      <c r="I146" s="131"/>
      <c r="J146" s="253">
        <v>4</v>
      </c>
      <c r="K146" s="254"/>
      <c r="L146" s="255" t="s">
        <v>80</v>
      </c>
      <c r="M146" s="256"/>
      <c r="N146" s="257"/>
      <c r="O146" s="131"/>
      <c r="P146" s="131"/>
      <c r="Q146" s="131"/>
      <c r="R146" s="131"/>
      <c r="S146" s="131"/>
      <c r="T146" s="131"/>
      <c r="U146" s="131"/>
    </row>
    <row r="147" spans="1:21" ht="15.75" thickBot="1" x14ac:dyDescent="0.3">
      <c r="A147" s="131"/>
      <c r="B147" s="248" t="s">
        <v>81</v>
      </c>
      <c r="C147" s="249"/>
      <c r="D147" s="139" t="s">
        <v>130</v>
      </c>
      <c r="E147" s="140"/>
      <c r="F147" s="258" t="s">
        <v>131</v>
      </c>
      <c r="G147" s="259"/>
      <c r="H147" s="260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</row>
    <row r="148" spans="1:21" x14ac:dyDescent="0.25">
      <c r="A148" s="131"/>
      <c r="B148" s="248" t="s">
        <v>84</v>
      </c>
      <c r="C148" s="248"/>
      <c r="D148" s="248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</row>
    <row r="149" spans="1:21" x14ac:dyDescent="0.25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</row>
  </sheetData>
  <mergeCells count="321">
    <mergeCell ref="C3:I3"/>
    <mergeCell ref="C4:I4"/>
    <mergeCell ref="C5:I5"/>
    <mergeCell ref="C6:I6"/>
    <mergeCell ref="C7:I7"/>
    <mergeCell ref="A14:G14"/>
    <mergeCell ref="H14:H16"/>
    <mergeCell ref="I14:L14"/>
    <mergeCell ref="M14:O14"/>
    <mergeCell ref="P14:V14"/>
    <mergeCell ref="A15:A16"/>
    <mergeCell ref="B15:B16"/>
    <mergeCell ref="C15:C16"/>
    <mergeCell ref="D15:D16"/>
    <mergeCell ref="E15:E16"/>
    <mergeCell ref="F15:F16"/>
    <mergeCell ref="G15:G16"/>
    <mergeCell ref="I15:I16"/>
    <mergeCell ref="R15:R16"/>
    <mergeCell ref="W15:W16"/>
    <mergeCell ref="A17:A18"/>
    <mergeCell ref="B17:B18"/>
    <mergeCell ref="C17:C18"/>
    <mergeCell ref="D17:D18"/>
    <mergeCell ref="E17:E18"/>
    <mergeCell ref="F17:F18"/>
    <mergeCell ref="G17:G18"/>
    <mergeCell ref="P25:T25"/>
    <mergeCell ref="B26:C26"/>
    <mergeCell ref="F26:H26"/>
    <mergeCell ref="J26:K26"/>
    <mergeCell ref="L26:N26"/>
    <mergeCell ref="Q26:T26"/>
    <mergeCell ref="B22:F22"/>
    <mergeCell ref="C23:F23"/>
    <mergeCell ref="B25:C25"/>
    <mergeCell ref="D25:H25"/>
    <mergeCell ref="J25:K25"/>
    <mergeCell ref="L25:N25"/>
    <mergeCell ref="L29:N29"/>
    <mergeCell ref="B30:C30"/>
    <mergeCell ref="F30:H30"/>
    <mergeCell ref="B27:C27"/>
    <mergeCell ref="F27:H27"/>
    <mergeCell ref="J27:K27"/>
    <mergeCell ref="L27:N27"/>
    <mergeCell ref="Q27:T27"/>
    <mergeCell ref="B28:C28"/>
    <mergeCell ref="F28:H28"/>
    <mergeCell ref="J28:K28"/>
    <mergeCell ref="L28:N28"/>
    <mergeCell ref="Q28:T28"/>
    <mergeCell ref="B31:D31"/>
    <mergeCell ref="C37:I37"/>
    <mergeCell ref="C38:I38"/>
    <mergeCell ref="C39:I39"/>
    <mergeCell ref="C40:I40"/>
    <mergeCell ref="C41:I41"/>
    <mergeCell ref="B29:C29"/>
    <mergeCell ref="F29:H29"/>
    <mergeCell ref="J29:K29"/>
    <mergeCell ref="A46:G46"/>
    <mergeCell ref="H46:H48"/>
    <mergeCell ref="I46:L46"/>
    <mergeCell ref="M46:O46"/>
    <mergeCell ref="P46:U46"/>
    <mergeCell ref="V46:W46"/>
    <mergeCell ref="A47:A48"/>
    <mergeCell ref="B47:B48"/>
    <mergeCell ref="C47:C48"/>
    <mergeCell ref="D47:D48"/>
    <mergeCell ref="W47:W48"/>
    <mergeCell ref="A49:A50"/>
    <mergeCell ref="B49:B50"/>
    <mergeCell ref="C49:C50"/>
    <mergeCell ref="D49:D50"/>
    <mergeCell ref="E49:E50"/>
    <mergeCell ref="F49:F50"/>
    <mergeCell ref="G49:G50"/>
    <mergeCell ref="E47:E48"/>
    <mergeCell ref="F47:F48"/>
    <mergeCell ref="G47:G48"/>
    <mergeCell ref="I47:I48"/>
    <mergeCell ref="R47:R48"/>
    <mergeCell ref="V47:V48"/>
    <mergeCell ref="G51:G52"/>
    <mergeCell ref="B57:F57"/>
    <mergeCell ref="C58:F58"/>
    <mergeCell ref="B60:C60"/>
    <mergeCell ref="D60:H60"/>
    <mergeCell ref="J60:K60"/>
    <mergeCell ref="A51:A52"/>
    <mergeCell ref="B51:B52"/>
    <mergeCell ref="C51:C52"/>
    <mergeCell ref="D51:D52"/>
    <mergeCell ref="E51:E52"/>
    <mergeCell ref="F51:F52"/>
    <mergeCell ref="Q62:T62"/>
    <mergeCell ref="B63:C63"/>
    <mergeCell ref="F63:H63"/>
    <mergeCell ref="J63:K63"/>
    <mergeCell ref="L63:N63"/>
    <mergeCell ref="Q63:T63"/>
    <mergeCell ref="L60:N60"/>
    <mergeCell ref="P60:T60"/>
    <mergeCell ref="B61:C61"/>
    <mergeCell ref="F61:H61"/>
    <mergeCell ref="J61:K61"/>
    <mergeCell ref="L61:N61"/>
    <mergeCell ref="Q61:T61"/>
    <mergeCell ref="B64:C64"/>
    <mergeCell ref="F64:H64"/>
    <mergeCell ref="J64:K64"/>
    <mergeCell ref="L64:N64"/>
    <mergeCell ref="B65:C65"/>
    <mergeCell ref="F65:H65"/>
    <mergeCell ref="B62:C62"/>
    <mergeCell ref="F62:H62"/>
    <mergeCell ref="J62:K62"/>
    <mergeCell ref="L62:N62"/>
    <mergeCell ref="J77:P77"/>
    <mergeCell ref="A83:G83"/>
    <mergeCell ref="H83:H85"/>
    <mergeCell ref="I83:L83"/>
    <mergeCell ref="M83:O83"/>
    <mergeCell ref="P83:V83"/>
    <mergeCell ref="B66:D66"/>
    <mergeCell ref="C71:I71"/>
    <mergeCell ref="C72:I72"/>
    <mergeCell ref="C73:I73"/>
    <mergeCell ref="C74:I74"/>
    <mergeCell ref="C75:I75"/>
    <mergeCell ref="X84:X85"/>
    <mergeCell ref="A86:A87"/>
    <mergeCell ref="B86:B87"/>
    <mergeCell ref="C86:C87"/>
    <mergeCell ref="D86:D87"/>
    <mergeCell ref="E86:E87"/>
    <mergeCell ref="F86:F87"/>
    <mergeCell ref="G86:G87"/>
    <mergeCell ref="W83:X83"/>
    <mergeCell ref="A84:A85"/>
    <mergeCell ref="B84:B85"/>
    <mergeCell ref="C84:C85"/>
    <mergeCell ref="D84:D85"/>
    <mergeCell ref="E84:E85"/>
    <mergeCell ref="F84:F85"/>
    <mergeCell ref="G84:G85"/>
    <mergeCell ref="I84:I85"/>
    <mergeCell ref="R84:R85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C114:I114"/>
    <mergeCell ref="C115:I115"/>
    <mergeCell ref="C116:I116"/>
    <mergeCell ref="C117:I117"/>
    <mergeCell ref="C118:I118"/>
    <mergeCell ref="J120:T120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A124:G124"/>
    <mergeCell ref="H124:H126"/>
    <mergeCell ref="I124:L124"/>
    <mergeCell ref="M124:O124"/>
    <mergeCell ref="P124:U124"/>
    <mergeCell ref="V124:W124"/>
    <mergeCell ref="A125:A126"/>
    <mergeCell ref="B125:B126"/>
    <mergeCell ref="C125:C126"/>
    <mergeCell ref="D125:D126"/>
    <mergeCell ref="W125:W126"/>
    <mergeCell ref="A127:A128"/>
    <mergeCell ref="B127:B128"/>
    <mergeCell ref="C127:C128"/>
    <mergeCell ref="D127:D128"/>
    <mergeCell ref="E127:E128"/>
    <mergeCell ref="F127:F128"/>
    <mergeCell ref="G127:G128"/>
    <mergeCell ref="E125:E126"/>
    <mergeCell ref="F125:F126"/>
    <mergeCell ref="G125:G126"/>
    <mergeCell ref="I125:I126"/>
    <mergeCell ref="R125:R126"/>
    <mergeCell ref="V125:V126"/>
    <mergeCell ref="G129:G130"/>
    <mergeCell ref="A131:A132"/>
    <mergeCell ref="B131:B132"/>
    <mergeCell ref="C131:C132"/>
    <mergeCell ref="D131:D132"/>
    <mergeCell ref="E131:E132"/>
    <mergeCell ref="F131:F132"/>
    <mergeCell ref="G131:G132"/>
    <mergeCell ref="A129:A130"/>
    <mergeCell ref="B129:B130"/>
    <mergeCell ref="C129:C130"/>
    <mergeCell ref="D129:D130"/>
    <mergeCell ref="E129:E130"/>
    <mergeCell ref="F129:F130"/>
    <mergeCell ref="B139:F139"/>
    <mergeCell ref="C140:F140"/>
    <mergeCell ref="B142:C142"/>
    <mergeCell ref="D142:H142"/>
    <mergeCell ref="J142:K142"/>
    <mergeCell ref="L142:N142"/>
    <mergeCell ref="G133:G134"/>
    <mergeCell ref="A135:A136"/>
    <mergeCell ref="B135:B136"/>
    <mergeCell ref="C135:C136"/>
    <mergeCell ref="D135:D136"/>
    <mergeCell ref="E135:E136"/>
    <mergeCell ref="F135:F136"/>
    <mergeCell ref="G135:G136"/>
    <mergeCell ref="A133:A134"/>
    <mergeCell ref="B133:B134"/>
    <mergeCell ref="C133:C134"/>
    <mergeCell ref="D133:D134"/>
    <mergeCell ref="E133:E134"/>
    <mergeCell ref="F133:F134"/>
    <mergeCell ref="Q144:T144"/>
    <mergeCell ref="B145:C145"/>
    <mergeCell ref="F145:H145"/>
    <mergeCell ref="J145:K145"/>
    <mergeCell ref="L145:N145"/>
    <mergeCell ref="Q145:T145"/>
    <mergeCell ref="P142:T142"/>
    <mergeCell ref="B143:C143"/>
    <mergeCell ref="F143:H143"/>
    <mergeCell ref="J143:K143"/>
    <mergeCell ref="L143:N143"/>
    <mergeCell ref="Q143:T143"/>
    <mergeCell ref="B148:D148"/>
    <mergeCell ref="B146:C146"/>
    <mergeCell ref="F146:H146"/>
    <mergeCell ref="J146:K146"/>
    <mergeCell ref="L146:N146"/>
    <mergeCell ref="B147:C147"/>
    <mergeCell ref="F147:H147"/>
    <mergeCell ref="B144:C144"/>
    <mergeCell ref="F144:H144"/>
    <mergeCell ref="J144:K144"/>
    <mergeCell ref="L144:N1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2021-02-12T13:01:02Z</dcterms:modified>
</cp:coreProperties>
</file>