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K117" i="1" l="1"/>
  <c r="L117" i="1" s="1"/>
  <c r="M117" i="1" s="1"/>
  <c r="N117" i="1" s="1"/>
  <c r="O117" i="1" s="1"/>
  <c r="P117" i="1" s="1"/>
  <c r="Q117" i="1" s="1"/>
  <c r="S117" i="1" s="1"/>
  <c r="T117" i="1" s="1"/>
  <c r="U117" i="1" s="1"/>
  <c r="V117" i="1" s="1"/>
  <c r="W117" i="1" s="1"/>
  <c r="K115" i="1"/>
  <c r="L115" i="1" s="1"/>
  <c r="M115" i="1" s="1"/>
  <c r="N115" i="1" s="1"/>
  <c r="O115" i="1" s="1"/>
  <c r="P115" i="1" s="1"/>
  <c r="Q115" i="1" s="1"/>
  <c r="S115" i="1" s="1"/>
  <c r="T115" i="1" s="1"/>
  <c r="U115" i="1" s="1"/>
  <c r="V115" i="1" s="1"/>
  <c r="W115" i="1" s="1"/>
  <c r="K113" i="1"/>
  <c r="L113" i="1" s="1"/>
  <c r="M113" i="1" s="1"/>
  <c r="N113" i="1" s="1"/>
  <c r="O113" i="1" s="1"/>
  <c r="P113" i="1" s="1"/>
  <c r="Q113" i="1" s="1"/>
  <c r="S113" i="1" s="1"/>
  <c r="T113" i="1" s="1"/>
  <c r="U113" i="1" s="1"/>
  <c r="V113" i="1" s="1"/>
  <c r="W113" i="1" s="1"/>
  <c r="K111" i="1"/>
  <c r="L111" i="1" s="1"/>
  <c r="M111" i="1" s="1"/>
  <c r="N111" i="1" s="1"/>
  <c r="O111" i="1" s="1"/>
  <c r="P111" i="1" s="1"/>
  <c r="Q111" i="1" s="1"/>
  <c r="S111" i="1" s="1"/>
  <c r="T111" i="1" s="1"/>
  <c r="U111" i="1" s="1"/>
  <c r="V111" i="1" s="1"/>
  <c r="W111" i="1" s="1"/>
  <c r="J93" i="1"/>
  <c r="K93" i="1" s="1"/>
  <c r="L93" i="1" s="1"/>
  <c r="M93" i="1" s="1"/>
  <c r="N93" i="1" s="1"/>
  <c r="O93" i="1" s="1"/>
  <c r="P93" i="1" s="1"/>
  <c r="Q93" i="1" s="1"/>
  <c r="S93" i="1" s="1"/>
  <c r="T93" i="1" s="1"/>
  <c r="U93" i="1" s="1"/>
  <c r="V93" i="1" s="1"/>
  <c r="W93" i="1" s="1"/>
  <c r="K91" i="1"/>
  <c r="L91" i="1" s="1"/>
  <c r="M91" i="1" s="1"/>
  <c r="N91" i="1" s="1"/>
  <c r="O91" i="1" s="1"/>
  <c r="P91" i="1" s="1"/>
  <c r="Q91" i="1" s="1"/>
  <c r="S91" i="1" s="1"/>
  <c r="T91" i="1" s="1"/>
  <c r="U91" i="1" s="1"/>
  <c r="V91" i="1" s="1"/>
  <c r="W91" i="1" s="1"/>
  <c r="J91" i="1"/>
  <c r="J89" i="1"/>
  <c r="K89" i="1" s="1"/>
  <c r="L89" i="1" s="1"/>
  <c r="M89" i="1" s="1"/>
  <c r="N89" i="1" s="1"/>
  <c r="O89" i="1" s="1"/>
  <c r="P89" i="1" s="1"/>
  <c r="Q89" i="1" s="1"/>
  <c r="S89" i="1" s="1"/>
  <c r="T89" i="1" s="1"/>
  <c r="U89" i="1" s="1"/>
  <c r="V89" i="1" s="1"/>
  <c r="W89" i="1" s="1"/>
  <c r="J87" i="1"/>
  <c r="K87" i="1" s="1"/>
  <c r="L87" i="1" s="1"/>
  <c r="M87" i="1" s="1"/>
  <c r="N87" i="1" s="1"/>
  <c r="O87" i="1" s="1"/>
  <c r="P87" i="1" s="1"/>
  <c r="Q87" i="1" s="1"/>
  <c r="S87" i="1" s="1"/>
  <c r="T87" i="1" s="1"/>
  <c r="U87" i="1" s="1"/>
  <c r="V87" i="1" s="1"/>
  <c r="W87" i="1" s="1"/>
  <c r="J85" i="1"/>
  <c r="K85" i="1" s="1"/>
  <c r="L85" i="1" s="1"/>
  <c r="M85" i="1" s="1"/>
  <c r="N85" i="1" s="1"/>
  <c r="O85" i="1" s="1"/>
  <c r="P85" i="1" s="1"/>
  <c r="Q85" i="1" s="1"/>
  <c r="S85" i="1" s="1"/>
  <c r="T85" i="1" s="1"/>
  <c r="U85" i="1" s="1"/>
  <c r="V85" i="1" s="1"/>
  <c r="W85" i="1" s="1"/>
  <c r="V65" i="1"/>
  <c r="J58" i="1"/>
  <c r="K58" i="1" s="1"/>
  <c r="L58" i="1" s="1"/>
  <c r="M58" i="1" s="1"/>
  <c r="N58" i="1" s="1"/>
  <c r="O58" i="1" s="1"/>
  <c r="P58" i="1" s="1"/>
  <c r="Q58" i="1" s="1"/>
  <c r="S58" i="1" s="1"/>
  <c r="T58" i="1" s="1"/>
  <c r="U58" i="1" s="1"/>
  <c r="V58" i="1" s="1"/>
  <c r="W58" i="1" s="1"/>
  <c r="J56" i="1"/>
  <c r="K56" i="1" s="1"/>
  <c r="L56" i="1" s="1"/>
  <c r="M56" i="1" s="1"/>
  <c r="N56" i="1" s="1"/>
  <c r="O56" i="1" s="1"/>
  <c r="P56" i="1" s="1"/>
  <c r="Q56" i="1" s="1"/>
  <c r="S56" i="1" s="1"/>
  <c r="T56" i="1" s="1"/>
  <c r="U56" i="1" s="1"/>
  <c r="V56" i="1" s="1"/>
  <c r="W56" i="1" s="1"/>
  <c r="J54" i="1"/>
  <c r="K54" i="1" s="1"/>
  <c r="L54" i="1" s="1"/>
  <c r="M54" i="1" s="1"/>
  <c r="N54" i="1" s="1"/>
  <c r="O54" i="1" s="1"/>
  <c r="P54" i="1" s="1"/>
  <c r="Q54" i="1" s="1"/>
  <c r="S54" i="1" s="1"/>
  <c r="T54" i="1" s="1"/>
  <c r="U54" i="1" s="1"/>
  <c r="V54" i="1" s="1"/>
  <c r="W54" i="1" s="1"/>
  <c r="J52" i="1"/>
  <c r="K52" i="1" s="1"/>
  <c r="L52" i="1" s="1"/>
  <c r="M52" i="1" s="1"/>
  <c r="N52" i="1" s="1"/>
  <c r="O52" i="1" s="1"/>
  <c r="P52" i="1" s="1"/>
  <c r="Q52" i="1" s="1"/>
  <c r="S52" i="1" s="1"/>
  <c r="T52" i="1" s="1"/>
  <c r="U52" i="1" s="1"/>
  <c r="V52" i="1" s="1"/>
  <c r="W52" i="1" s="1"/>
  <c r="J50" i="1"/>
  <c r="K50" i="1" s="1"/>
  <c r="L50" i="1" s="1"/>
  <c r="M50" i="1" s="1"/>
  <c r="N50" i="1" s="1"/>
  <c r="O50" i="1" s="1"/>
  <c r="P50" i="1" s="1"/>
  <c r="Q50" i="1" s="1"/>
  <c r="S50" i="1" s="1"/>
  <c r="T50" i="1" s="1"/>
  <c r="U50" i="1" s="1"/>
  <c r="V50" i="1" s="1"/>
  <c r="W50" i="1" s="1"/>
  <c r="K48" i="1"/>
  <c r="L48" i="1" s="1"/>
  <c r="M48" i="1" s="1"/>
  <c r="N48" i="1" s="1"/>
  <c r="O48" i="1" s="1"/>
  <c r="P48" i="1" s="1"/>
  <c r="Q48" i="1" s="1"/>
  <c r="S48" i="1" s="1"/>
  <c r="T48" i="1" s="1"/>
  <c r="U48" i="1" s="1"/>
  <c r="V48" i="1" s="1"/>
  <c r="W48" i="1" s="1"/>
  <c r="J48" i="1"/>
  <c r="J46" i="1"/>
  <c r="K46" i="1" s="1"/>
  <c r="L46" i="1" s="1"/>
  <c r="M46" i="1" s="1"/>
  <c r="N46" i="1" s="1"/>
  <c r="O46" i="1" s="1"/>
  <c r="P46" i="1" s="1"/>
  <c r="Q46" i="1" s="1"/>
  <c r="S46" i="1" s="1"/>
  <c r="T46" i="1" s="1"/>
  <c r="U46" i="1" s="1"/>
  <c r="V46" i="1" s="1"/>
  <c r="W46" i="1" s="1"/>
  <c r="J44" i="1"/>
  <c r="K44" i="1" s="1"/>
  <c r="L44" i="1" s="1"/>
  <c r="M44" i="1" s="1"/>
  <c r="N44" i="1" s="1"/>
  <c r="O44" i="1" s="1"/>
  <c r="P44" i="1" s="1"/>
  <c r="Q44" i="1" s="1"/>
  <c r="S44" i="1" s="1"/>
  <c r="T44" i="1" s="1"/>
  <c r="U44" i="1" s="1"/>
  <c r="V44" i="1" s="1"/>
  <c r="W44" i="1" s="1"/>
  <c r="J42" i="1"/>
  <c r="K42" i="1" s="1"/>
  <c r="L42" i="1" s="1"/>
  <c r="M42" i="1" s="1"/>
  <c r="N42" i="1" s="1"/>
  <c r="O42" i="1" s="1"/>
  <c r="P42" i="1" s="1"/>
  <c r="Q42" i="1" s="1"/>
  <c r="S42" i="1" s="1"/>
  <c r="T42" i="1" s="1"/>
  <c r="U42" i="1" s="1"/>
  <c r="V42" i="1" s="1"/>
  <c r="W42" i="1" s="1"/>
  <c r="K9" i="1"/>
  <c r="L9" i="1" s="1"/>
  <c r="M9" i="1" s="1"/>
  <c r="N9" i="1" s="1"/>
  <c r="O9" i="1" s="1"/>
  <c r="P9" i="1" s="1"/>
  <c r="Q9" i="1" s="1"/>
  <c r="S9" i="1" s="1"/>
  <c r="T9" i="1" s="1"/>
  <c r="U9" i="1" s="1"/>
  <c r="V9" i="1" s="1"/>
  <c r="W9" i="1" s="1"/>
</calcChain>
</file>

<file path=xl/sharedStrings.xml><?xml version="1.0" encoding="utf-8"?>
<sst xmlns="http://schemas.openxmlformats.org/spreadsheetml/2006/main" count="370" uniqueCount="118">
  <si>
    <t xml:space="preserve">MARCHES DE TRAVAUX  SANS PRE QUALIFICATION </t>
  </si>
  <si>
    <t>e) Direction Nationale du Budget</t>
  </si>
  <si>
    <t>IDENTIFICATION DU PROJET / MARCHE</t>
  </si>
  <si>
    <t xml:space="preserve"> Prévisions et Réalisations</t>
  </si>
  <si>
    <t>PHASE 1 : PROCEDURE D'APPEL D'OFFRES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</si>
  <si>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</si>
  <si>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</si>
  <si>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</si>
  <si>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</si>
  <si>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</si>
  <si>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</si>
  <si>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</si>
  <si>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</si>
  <si>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 xml:space="preserve">N° Appel d'Offres </t>
  </si>
  <si>
    <t>Méthodes de passation</t>
  </si>
  <si>
    <t>Elaboration du DAO</t>
  </si>
  <si>
    <t>Non Objection sur DAO</t>
  </si>
  <si>
    <t xml:space="preserve">Publication  AAO   </t>
  </si>
  <si>
    <t>Date limite dépôt Offres/ouverture des plis</t>
  </si>
  <si>
    <t>Ouverture /Evaluation des offres</t>
  </si>
  <si>
    <t>Non Objection sur Rap. d'Evaluation</t>
  </si>
  <si>
    <t>Publication attribution/Notification provisoire</t>
  </si>
  <si>
    <t>Mise en forme du projet de contrat</t>
  </si>
  <si>
    <t>Non Objection sur le projet de contrat</t>
  </si>
  <si>
    <t>Montant du Contrat en GNF</t>
  </si>
  <si>
    <t>Signature du marché</t>
  </si>
  <si>
    <t>Approbation du Contrat</t>
  </si>
  <si>
    <t>Enregistrement /Immatriculation du marché</t>
  </si>
  <si>
    <t>Notification du marché approuvé</t>
  </si>
  <si>
    <t>Date début travaux</t>
  </si>
  <si>
    <t>12 j</t>
  </si>
  <si>
    <t>3 j</t>
  </si>
  <si>
    <t>30 ou 45 j</t>
  </si>
  <si>
    <t>15 j</t>
  </si>
  <si>
    <t>15 J</t>
  </si>
  <si>
    <t>7 j</t>
  </si>
  <si>
    <t>10 j</t>
  </si>
  <si>
    <t>3 ou 5 j</t>
  </si>
  <si>
    <t>Bâtiments à usage Adminbistratif</t>
  </si>
  <si>
    <t>BND</t>
  </si>
  <si>
    <t>AOO</t>
  </si>
  <si>
    <t>Prévisions</t>
  </si>
  <si>
    <t>Réalisations</t>
  </si>
  <si>
    <t>Coût Total</t>
  </si>
  <si>
    <t>Approbation du plan de passation des marchés</t>
  </si>
  <si>
    <t>Autorité Approbatrice</t>
  </si>
  <si>
    <t>DNCMP</t>
  </si>
  <si>
    <t>PTF : Partenaire Technique et Financier</t>
  </si>
  <si>
    <t>Mode de Passation</t>
  </si>
  <si>
    <t>Code Marché</t>
  </si>
  <si>
    <t>Nature de Marché</t>
  </si>
  <si>
    <t>TDR : Terme de référence</t>
  </si>
  <si>
    <t>Appel d'Offres Ouvert</t>
  </si>
  <si>
    <t>Fournitures</t>
  </si>
  <si>
    <t>Budget National et Autres Financements Intérieurs</t>
  </si>
  <si>
    <t>JMP : Journal des Marchés Publics</t>
  </si>
  <si>
    <t>AOR</t>
  </si>
  <si>
    <t>Appel d'Offres Restreint</t>
  </si>
  <si>
    <t>Travaux</t>
  </si>
  <si>
    <t>FINEX</t>
  </si>
  <si>
    <t>Financement Extérieur</t>
  </si>
  <si>
    <t>DAO : Dossier d’Appel d’Offres</t>
  </si>
  <si>
    <t>RC</t>
  </si>
  <si>
    <t>Reconduction</t>
  </si>
  <si>
    <t>Prestations intellectuelles</t>
  </si>
  <si>
    <t>CONJOINT</t>
  </si>
  <si>
    <t>Financement Conjoint</t>
  </si>
  <si>
    <t>DP : Demande de Proposition</t>
  </si>
  <si>
    <t>ED</t>
  </si>
  <si>
    <t>Entente Directe</t>
  </si>
  <si>
    <t>Partenariats Public-Privé</t>
  </si>
  <si>
    <t>CPM : Commission de Passation des Marchés</t>
  </si>
  <si>
    <t>DC</t>
  </si>
  <si>
    <t>Demande de Cotation</t>
  </si>
  <si>
    <t xml:space="preserve">ANO : Avis de Non Objection </t>
  </si>
  <si>
    <t>PLAN DE PASSATION DES MARCHES</t>
  </si>
  <si>
    <t>Autorité contractante :</t>
  </si>
  <si>
    <t>Ministère du Budget</t>
  </si>
  <si>
    <t>Exercice budgétaire:</t>
  </si>
  <si>
    <t>Ordonnateur:</t>
  </si>
  <si>
    <t>Ministre du Budget</t>
  </si>
  <si>
    <t>Journaux  de publication  de référence et site Internet:</t>
  </si>
  <si>
    <t>3 journaux, site Ministère, site ARMP</t>
  </si>
  <si>
    <t>Autorité approbatrice:</t>
  </si>
  <si>
    <t>MARCHES DE FOURNITURE SANS PRE QUALIFICATION</t>
  </si>
  <si>
    <t xml:space="preserve">             f) Direction Nationale du Budget</t>
  </si>
  <si>
    <t>Date limite dépôt Offres</t>
  </si>
  <si>
    <t>Date fin travaux</t>
  </si>
  <si>
    <t>Achat de Fournitures Ett Petits Matérils Bureau</t>
  </si>
  <si>
    <t xml:space="preserve"> </t>
  </si>
  <si>
    <t>Achat de Fournitures Informatiques</t>
  </si>
  <si>
    <t>Frais Nettoyage des Locaux</t>
  </si>
  <si>
    <t>Frais de Réunion, Conférences</t>
  </si>
  <si>
    <t>Achat Autres Fournittures de Services</t>
  </si>
  <si>
    <t>Autres Matériels et Mobiliers</t>
  </si>
  <si>
    <t>Matériels Informatiques</t>
  </si>
  <si>
    <t>Matériels et Mobiliers de Bureau</t>
  </si>
  <si>
    <t>mois</t>
  </si>
  <si>
    <t>ACGPMP</t>
  </si>
  <si>
    <t>MARCHES DE FOURNITURE SANS REVUE PREALABLE DE LA DNCMP/DEMANDE DE CAUTATION</t>
  </si>
  <si>
    <t xml:space="preserve">        DIRECTION NATIONALE DU BUDGET</t>
  </si>
  <si>
    <t>Achat de pré-imprimés</t>
  </si>
  <si>
    <t>Entrétien et Réparations Véhicule Automobile</t>
  </si>
  <si>
    <t>MARCHES DE TRAVAUX SANS REVUE PREALABLE PAR LA DNCMP / DEMANDE DE COTATION/DNB</t>
  </si>
  <si>
    <t>PHASE 1 : PROCEDURE DE CONSULTATION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</si>
  <si>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</si>
  <si>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</si>
  <si>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</si>
  <si>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 xml:space="preserve">Ouverture /Evaluation des offres </t>
  </si>
  <si>
    <t>ANO sur le  rapport d'évaluation</t>
  </si>
  <si>
    <t>ANO sur le projet de contrat</t>
  </si>
  <si>
    <t>Montant du Contrat</t>
  </si>
  <si>
    <t>Signature et Approbation du Contrat</t>
  </si>
  <si>
    <t>Enregistrement /Immatriculation et notification du marché</t>
  </si>
  <si>
    <t>5 j</t>
  </si>
  <si>
    <t>5 J</t>
  </si>
  <si>
    <t>Frais Entrétien Bâtiments Administratifs</t>
  </si>
  <si>
    <t>Bâtiments à usage Administratifs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</si>
</sst>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indexed="8"/>
      <name val="Calibri"/>
      <family val="2"/>
    </font>
    <font>
      <b/>
      <i/>
      <sz val="11"/>
      <color indexed="8"/>
      <name val="Calibri"/>
      <family val="2"/>
    </font>
    <font>
      <b/>
      <sz val="14"/>
      <color indexed="9"/>
      <name val="Arial Narrow"/>
      <family val="2"/>
    </font>
    <font>
      <b/>
      <sz val="12"/>
      <color indexed="8"/>
      <name val="Bodoni MT Condensed"/>
      <family val="1"/>
    </font>
    <font>
      <b/>
      <sz val="13"/>
      <color indexed="9"/>
      <name val="Arial Narrow"/>
      <family val="2"/>
    </font>
    <font>
      <b/>
      <sz val="11"/>
      <color indexed="8"/>
      <name val="Calibri"/>
      <family val="2"/>
    </font>
    <font>
      <b/>
      <sz val="12"/>
      <name val="Bodoni MT Condensed"/>
      <family val="1"/>
    </font>
    <font>
      <b/>
      <sz val="12"/>
      <color indexed="62"/>
      <name val="Bodoni MT Condensed"/>
      <family val="1"/>
    </font>
    <font>
      <sz val="12"/>
      <name val="Bodoni MT Condensed"/>
      <family val="1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Times"/>
      <family val="1"/>
    </font>
    <font>
      <b/>
      <sz val="14"/>
      <color indexed="8"/>
      <name val="Calibri"/>
      <family val="2"/>
    </font>
    <font>
      <b/>
      <u/>
      <sz val="18"/>
      <color indexed="8"/>
      <name val="Calibri"/>
      <family val="2"/>
    </font>
    <font>
      <sz val="11"/>
      <color theme="1"/>
      <name val="Bodoni MT Condensed"/>
      <family val="1"/>
    </font>
    <font>
      <b/>
      <sz val="12"/>
      <color indexed="8"/>
      <name val="Verdana"/>
      <family val="2"/>
    </font>
    <font>
      <b/>
      <i/>
      <sz val="22"/>
      <color indexed="8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 Narrow"/>
      <family val="2"/>
    </font>
    <font>
      <b/>
      <i/>
      <sz val="12"/>
      <color indexed="8"/>
      <name val="Calibri"/>
      <family val="2"/>
    </font>
    <font>
      <b/>
      <sz val="12"/>
      <color indexed="8"/>
      <name val="Calibri"/>
      <family val="2"/>
    </font>
    <font>
      <sz val="14"/>
      <color theme="1"/>
      <name val="Calibri"/>
      <family val="2"/>
      <scheme val="minor"/>
    </font>
    <font>
      <b/>
      <i/>
      <sz val="14"/>
      <color indexed="8"/>
      <name val="Calibri"/>
      <family val="2"/>
    </font>
    <font>
      <b/>
      <sz val="10"/>
      <color indexed="8"/>
      <name val="Bodoni MT Condensed"/>
      <family val="1"/>
    </font>
    <font>
      <sz val="10"/>
      <color theme="1"/>
      <name val="Calibri"/>
      <family val="2"/>
      <scheme val="minor"/>
    </font>
    <font>
      <b/>
      <sz val="11"/>
      <color indexed="8"/>
      <name val="Bodoni MT Condensed"/>
      <family val="1"/>
    </font>
    <font>
      <b/>
      <sz val="12"/>
      <color indexed="9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Bodoni MT Condensed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 tint="-0.34998626667073579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3" borderId="0" xfId="0" applyFont="1" applyFill="1" applyAlignment="1">
      <alignment vertical="center"/>
    </xf>
    <xf numFmtId="0" fontId="4" fillId="0" borderId="0" xfId="0" applyFont="1" applyAlignment="1"/>
    <xf numFmtId="0" fontId="0" fillId="0" borderId="0" xfId="0" applyAlignment="1">
      <alignment horizontal="justify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3" fontId="10" fillId="8" borderId="22" xfId="0" applyNumberFormat="1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3" fontId="10" fillId="8" borderId="24" xfId="0" applyNumberFormat="1" applyFont="1" applyFill="1" applyBorder="1" applyAlignment="1">
      <alignment horizontal="center"/>
    </xf>
    <xf numFmtId="0" fontId="10" fillId="8" borderId="25" xfId="0" applyFont="1" applyFill="1" applyBorder="1" applyAlignment="1">
      <alignment horizontal="center"/>
    </xf>
    <xf numFmtId="0" fontId="9" fillId="8" borderId="24" xfId="0" applyFont="1" applyFill="1" applyBorder="1" applyAlignment="1">
      <alignment horizontal="center"/>
    </xf>
    <xf numFmtId="0" fontId="10" fillId="8" borderId="16" xfId="0" applyFont="1" applyFill="1" applyBorder="1" applyAlignment="1">
      <alignment horizontal="center"/>
    </xf>
    <xf numFmtId="0" fontId="11" fillId="8" borderId="17" xfId="0" applyFont="1" applyFill="1" applyBorder="1" applyAlignment="1">
      <alignment horizontal="center"/>
    </xf>
    <xf numFmtId="3" fontId="10" fillId="8" borderId="17" xfId="0" applyNumberFormat="1" applyFont="1" applyFill="1" applyBorder="1" applyAlignment="1">
      <alignment horizontal="center"/>
    </xf>
    <xf numFmtId="3" fontId="9" fillId="8" borderId="17" xfId="0" applyNumberFormat="1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 vertical="center"/>
    </xf>
    <xf numFmtId="14" fontId="13" fillId="9" borderId="30" xfId="0" applyNumberFormat="1" applyFont="1" applyFill="1" applyBorder="1" applyAlignment="1">
      <alignment horizontal="center"/>
    </xf>
    <xf numFmtId="0" fontId="6" fillId="10" borderId="31" xfId="0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horizontal="center" vertical="center"/>
    </xf>
    <xf numFmtId="0" fontId="13" fillId="11" borderId="32" xfId="0" applyFont="1" applyFill="1" applyBorder="1" applyAlignment="1">
      <alignment horizontal="center" vertical="center"/>
    </xf>
    <xf numFmtId="0" fontId="13" fillId="11" borderId="33" xfId="0" applyFont="1" applyFill="1" applyBorder="1" applyAlignment="1">
      <alignment horizontal="center" vertical="center"/>
    </xf>
    <xf numFmtId="0" fontId="13" fillId="11" borderId="21" xfId="0" applyFont="1" applyFill="1" applyBorder="1" applyAlignment="1">
      <alignment horizontal="center"/>
    </xf>
    <xf numFmtId="0" fontId="13" fillId="11" borderId="32" xfId="0" applyFont="1" applyFill="1" applyBorder="1" applyAlignment="1">
      <alignment horizontal="center"/>
    </xf>
    <xf numFmtId="0" fontId="13" fillId="11" borderId="33" xfId="0" applyFont="1" applyFill="1" applyBorder="1" applyAlignment="1">
      <alignment horizontal="center"/>
    </xf>
    <xf numFmtId="0" fontId="13" fillId="11" borderId="37" xfId="0" applyFont="1" applyFill="1" applyBorder="1" applyAlignment="1">
      <alignment horizontal="center" vertical="center"/>
    </xf>
    <xf numFmtId="0" fontId="13" fillId="12" borderId="32" xfId="0" applyFont="1" applyFill="1" applyBorder="1" applyAlignment="1">
      <alignment horizontal="center"/>
    </xf>
    <xf numFmtId="0" fontId="13" fillId="11" borderId="3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0" fillId="0" borderId="0" xfId="0" applyBorder="1"/>
    <xf numFmtId="0" fontId="16" fillId="0" borderId="0" xfId="0" applyFont="1"/>
    <xf numFmtId="0" fontId="17" fillId="0" borderId="0" xfId="0" applyFont="1" applyAlignment="1"/>
    <xf numFmtId="0" fontId="18" fillId="0" borderId="0" xfId="0" applyFont="1" applyAlignment="1"/>
    <xf numFmtId="0" fontId="0" fillId="2" borderId="0" xfId="0" applyFill="1"/>
    <xf numFmtId="0" fontId="20" fillId="2" borderId="0" xfId="0" applyFont="1" applyFill="1" applyBorder="1" applyAlignment="1">
      <alignment horizontal="left" wrapText="1"/>
    </xf>
    <xf numFmtId="0" fontId="4" fillId="2" borderId="0" xfId="0" applyFont="1" applyFill="1" applyAlignment="1"/>
    <xf numFmtId="0" fontId="3" fillId="3" borderId="0" xfId="0" applyFont="1" applyFill="1" applyAlignment="1">
      <alignment horizontal="center" vertical="center"/>
    </xf>
    <xf numFmtId="0" fontId="2" fillId="0" borderId="0" xfId="0" applyFont="1" applyAlignment="1"/>
    <xf numFmtId="0" fontId="2" fillId="2" borderId="0" xfId="0" applyFont="1" applyFill="1" applyAlignment="1"/>
    <xf numFmtId="0" fontId="21" fillId="3" borderId="0" xfId="0" applyFont="1" applyFill="1" applyAlignment="1">
      <alignment vertical="center"/>
    </xf>
    <xf numFmtId="0" fontId="9" fillId="7" borderId="30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9" fillId="7" borderId="77" xfId="0" applyFont="1" applyFill="1" applyBorder="1" applyAlignment="1">
      <alignment horizontal="center" vertical="center" wrapText="1"/>
    </xf>
    <xf numFmtId="3" fontId="10" fillId="8" borderId="78" xfId="0" applyNumberFormat="1" applyFont="1" applyFill="1" applyBorder="1" applyAlignment="1">
      <alignment horizontal="center"/>
    </xf>
    <xf numFmtId="0" fontId="9" fillId="8" borderId="79" xfId="0" applyFont="1" applyFill="1" applyBorder="1" applyAlignment="1">
      <alignment horizontal="center"/>
    </xf>
    <xf numFmtId="3" fontId="9" fillId="8" borderId="18" xfId="0" applyNumberFormat="1" applyFont="1" applyFill="1" applyBorder="1" applyAlignment="1">
      <alignment horizontal="center"/>
    </xf>
    <xf numFmtId="0" fontId="9" fillId="7" borderId="21" xfId="0" applyFont="1" applyFill="1" applyBorder="1" applyAlignment="1">
      <alignment horizontal="center" vertical="center" wrapText="1"/>
    </xf>
    <xf numFmtId="0" fontId="6" fillId="9" borderId="80" xfId="0" applyFont="1" applyFill="1" applyBorder="1" applyAlignment="1">
      <alignment horizontal="center" vertical="center"/>
    </xf>
    <xf numFmtId="14" fontId="12" fillId="9" borderId="26" xfId="0" applyNumberFormat="1" applyFont="1" applyFill="1" applyBorder="1" applyAlignment="1">
      <alignment horizontal="center"/>
    </xf>
    <xf numFmtId="14" fontId="12" fillId="9" borderId="26" xfId="0" applyNumberFormat="1" applyFont="1" applyFill="1" applyBorder="1" applyAlignment="1">
      <alignment horizontal="center" vertical="center"/>
    </xf>
    <xf numFmtId="14" fontId="12" fillId="2" borderId="26" xfId="0" applyNumberFormat="1" applyFont="1" applyFill="1" applyBorder="1" applyAlignment="1">
      <alignment horizontal="center" vertical="center"/>
    </xf>
    <xf numFmtId="14" fontId="12" fillId="2" borderId="26" xfId="0" applyNumberFormat="1" applyFont="1" applyFill="1" applyBorder="1" applyAlignment="1">
      <alignment horizontal="center"/>
    </xf>
    <xf numFmtId="14" fontId="13" fillId="9" borderId="26" xfId="0" applyNumberFormat="1" applyFont="1" applyFill="1" applyBorder="1" applyAlignment="1">
      <alignment horizontal="center"/>
    </xf>
    <xf numFmtId="0" fontId="6" fillId="10" borderId="82" xfId="0" applyFont="1" applyFill="1" applyBorder="1" applyAlignment="1">
      <alignment horizontal="center" vertical="center"/>
    </xf>
    <xf numFmtId="0" fontId="13" fillId="10" borderId="16" xfId="0" applyFont="1" applyFill="1" applyBorder="1" applyAlignment="1">
      <alignment horizontal="center"/>
    </xf>
    <xf numFmtId="0" fontId="13" fillId="10" borderId="17" xfId="0" applyFont="1" applyFill="1" applyBorder="1" applyAlignment="1">
      <alignment horizontal="center"/>
    </xf>
    <xf numFmtId="0" fontId="13" fillId="10" borderId="19" xfId="0" applyFont="1" applyFill="1" applyBorder="1" applyAlignment="1">
      <alignment horizontal="center"/>
    </xf>
    <xf numFmtId="0" fontId="13" fillId="10" borderId="18" xfId="0" applyFont="1" applyFill="1" applyBorder="1" applyAlignment="1">
      <alignment horizontal="center"/>
    </xf>
    <xf numFmtId="14" fontId="13" fillId="2" borderId="17" xfId="0" applyNumberFormat="1" applyFont="1" applyFill="1" applyBorder="1" applyAlignment="1">
      <alignment horizontal="center"/>
    </xf>
    <xf numFmtId="14" fontId="13" fillId="0" borderId="19" xfId="0" applyNumberFormat="1" applyFont="1" applyFill="1" applyBorder="1" applyAlignment="1">
      <alignment horizontal="center"/>
    </xf>
    <xf numFmtId="14" fontId="13" fillId="0" borderId="17" xfId="0" applyNumberFormat="1" applyFont="1" applyFill="1" applyBorder="1" applyAlignment="1">
      <alignment horizontal="center"/>
    </xf>
    <xf numFmtId="14" fontId="13" fillId="0" borderId="16" xfId="0" applyNumberFormat="1" applyFont="1" applyFill="1" applyBorder="1" applyAlignment="1">
      <alignment horizontal="center"/>
    </xf>
    <xf numFmtId="14" fontId="13" fillId="0" borderId="18" xfId="0" applyNumberFormat="1" applyFont="1" applyFill="1" applyBorder="1" applyAlignment="1">
      <alignment horizontal="center"/>
    </xf>
    <xf numFmtId="14" fontId="13" fillId="0" borderId="16" xfId="0" applyNumberFormat="1" applyFont="1" applyFill="1" applyBorder="1" applyAlignment="1">
      <alignment horizontal="center" vertical="center"/>
    </xf>
    <xf numFmtId="14" fontId="13" fillId="0" borderId="17" xfId="0" applyNumberFormat="1" applyFont="1" applyFill="1" applyBorder="1" applyAlignment="1">
      <alignment horizontal="center" vertical="center"/>
    </xf>
    <xf numFmtId="0" fontId="6" fillId="10" borderId="84" xfId="0" applyFont="1" applyFill="1" applyBorder="1" applyAlignment="1">
      <alignment horizontal="center" vertical="center"/>
    </xf>
    <xf numFmtId="0" fontId="13" fillId="10" borderId="88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4" fillId="0" borderId="89" xfId="0" applyFont="1" applyFill="1" applyBorder="1" applyAlignment="1">
      <alignment horizontal="center" vertical="center"/>
    </xf>
    <xf numFmtId="3" fontId="13" fillId="11" borderId="37" xfId="0" applyNumberFormat="1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 vertical="center"/>
    </xf>
    <xf numFmtId="0" fontId="13" fillId="11" borderId="3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indent="1"/>
    </xf>
    <xf numFmtId="164" fontId="13" fillId="10" borderId="17" xfId="1" applyNumberFormat="1" applyFont="1" applyFill="1" applyBorder="1" applyAlignment="1">
      <alignment horizontal="center"/>
    </xf>
    <xf numFmtId="0" fontId="13" fillId="10" borderId="76" xfId="0" applyFont="1" applyFill="1" applyBorder="1" applyAlignment="1">
      <alignment horizontal="center"/>
    </xf>
    <xf numFmtId="0" fontId="13" fillId="10" borderId="31" xfId="0" applyFont="1" applyFill="1" applyBorder="1" applyAlignment="1">
      <alignment horizontal="center"/>
    </xf>
    <xf numFmtId="164" fontId="25" fillId="2" borderId="2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vertical="center"/>
    </xf>
    <xf numFmtId="3" fontId="13" fillId="11" borderId="0" xfId="0" applyNumberFormat="1" applyFont="1" applyFill="1" applyBorder="1" applyAlignment="1">
      <alignment horizontal="center" vertical="center"/>
    </xf>
    <xf numFmtId="0" fontId="13" fillId="11" borderId="0" xfId="0" applyFont="1" applyFill="1" applyBorder="1" applyAlignment="1">
      <alignment horizontal="center" vertical="center"/>
    </xf>
    <xf numFmtId="0" fontId="13" fillId="11" borderId="0" xfId="0" applyFont="1" applyFill="1" applyBorder="1" applyAlignment="1">
      <alignment horizontal="center"/>
    </xf>
    <xf numFmtId="0" fontId="13" fillId="12" borderId="0" xfId="0" applyFont="1" applyFill="1" applyBorder="1" applyAlignment="1">
      <alignment horizontal="center"/>
    </xf>
    <xf numFmtId="0" fontId="9" fillId="7" borderId="96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77" xfId="0" applyFont="1" applyFill="1" applyBorder="1" applyAlignment="1">
      <alignment horizontal="center"/>
    </xf>
    <xf numFmtId="0" fontId="10" fillId="8" borderId="26" xfId="0" applyFont="1" applyFill="1" applyBorder="1" applyAlignment="1">
      <alignment horizontal="center"/>
    </xf>
    <xf numFmtId="3" fontId="9" fillId="8" borderId="26" xfId="0" applyNumberFormat="1" applyFont="1" applyFill="1" applyBorder="1" applyAlignment="1">
      <alignment horizontal="center"/>
    </xf>
    <xf numFmtId="0" fontId="9" fillId="8" borderId="85" xfId="0" applyFont="1" applyFill="1" applyBorder="1" applyAlignment="1">
      <alignment horizontal="center"/>
    </xf>
    <xf numFmtId="0" fontId="0" fillId="0" borderId="0" xfId="0" applyFont="1"/>
    <xf numFmtId="0" fontId="24" fillId="0" borderId="0" xfId="0" applyFont="1"/>
    <xf numFmtId="0" fontId="26" fillId="3" borderId="0" xfId="0" applyFont="1" applyFill="1" applyAlignment="1">
      <alignment vertical="center"/>
    </xf>
    <xf numFmtId="0" fontId="28" fillId="0" borderId="0" xfId="0" applyFont="1"/>
    <xf numFmtId="0" fontId="28" fillId="2" borderId="0" xfId="0" applyFont="1" applyFill="1"/>
    <xf numFmtId="0" fontId="29" fillId="3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33" fillId="4" borderId="5" xfId="0" applyFont="1" applyFill="1" applyBorder="1" applyAlignment="1">
      <alignment horizontal="center" vertical="center" wrapText="1"/>
    </xf>
    <xf numFmtId="14" fontId="12" fillId="9" borderId="28" xfId="0" applyNumberFormat="1" applyFont="1" applyFill="1" applyBorder="1" applyAlignment="1">
      <alignment horizontal="center"/>
    </xf>
    <xf numFmtId="14" fontId="12" fillId="9" borderId="29" xfId="0" applyNumberFormat="1" applyFont="1" applyFill="1" applyBorder="1" applyAlignment="1">
      <alignment horizontal="center"/>
    </xf>
    <xf numFmtId="14" fontId="12" fillId="9" borderId="14" xfId="0" applyNumberFormat="1" applyFont="1" applyFill="1" applyBorder="1" applyAlignment="1">
      <alignment horizontal="center"/>
    </xf>
    <xf numFmtId="14" fontId="12" fillId="9" borderId="30" xfId="0" applyNumberFormat="1" applyFont="1" applyFill="1" applyBorder="1" applyAlignment="1">
      <alignment horizontal="center"/>
    </xf>
    <xf numFmtId="14" fontId="12" fillId="2" borderId="29" xfId="0" applyNumberFormat="1" applyFont="1" applyFill="1" applyBorder="1" applyAlignment="1">
      <alignment horizontal="center"/>
    </xf>
    <xf numFmtId="14" fontId="34" fillId="9" borderId="8" xfId="0" applyNumberFormat="1" applyFont="1" applyFill="1" applyBorder="1" applyAlignment="1">
      <alignment horizontal="center"/>
    </xf>
    <xf numFmtId="14" fontId="34" fillId="9" borderId="11" xfId="0" applyNumberFormat="1" applyFont="1" applyFill="1" applyBorder="1" applyAlignment="1">
      <alignment horizontal="center"/>
    </xf>
    <xf numFmtId="164" fontId="12" fillId="10" borderId="17" xfId="1" applyNumberFormat="1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4" fontId="25" fillId="2" borderId="32" xfId="0" applyNumberFormat="1" applyFont="1" applyFill="1" applyBorder="1" applyAlignment="1">
      <alignment horizontal="center" vertical="center"/>
    </xf>
    <xf numFmtId="3" fontId="12" fillId="11" borderId="32" xfId="0" applyNumberFormat="1" applyFont="1" applyFill="1" applyBorder="1" applyAlignment="1">
      <alignment horizontal="center" vertical="center"/>
    </xf>
    <xf numFmtId="0" fontId="12" fillId="11" borderId="32" xfId="0" applyFont="1" applyFill="1" applyBorder="1" applyAlignment="1">
      <alignment horizontal="center" vertical="center"/>
    </xf>
    <xf numFmtId="0" fontId="12" fillId="11" borderId="33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34" xfId="0" applyFont="1" applyFill="1" applyBorder="1" applyAlignment="1">
      <alignment horizontal="center"/>
    </xf>
    <xf numFmtId="0" fontId="12" fillId="11" borderId="35" xfId="0" applyFont="1" applyFill="1" applyBorder="1" applyAlignment="1">
      <alignment horizontal="center"/>
    </xf>
    <xf numFmtId="0" fontId="12" fillId="11" borderId="36" xfId="0" applyFont="1" applyFill="1" applyBorder="1" applyAlignment="1">
      <alignment horizontal="center"/>
    </xf>
    <xf numFmtId="0" fontId="12" fillId="11" borderId="21" xfId="0" applyFont="1" applyFill="1" applyBorder="1" applyAlignment="1">
      <alignment horizontal="center"/>
    </xf>
    <xf numFmtId="0" fontId="12" fillId="11" borderId="32" xfId="0" applyFont="1" applyFill="1" applyBorder="1" applyAlignment="1">
      <alignment horizontal="center"/>
    </xf>
    <xf numFmtId="0" fontId="12" fillId="11" borderId="33" xfId="0" applyFont="1" applyFill="1" applyBorder="1" applyAlignment="1">
      <alignment horizontal="center"/>
    </xf>
    <xf numFmtId="0" fontId="12" fillId="11" borderId="37" xfId="0" applyFont="1" applyFill="1" applyBorder="1" applyAlignment="1">
      <alignment horizontal="center" vertical="center"/>
    </xf>
    <xf numFmtId="0" fontId="12" fillId="12" borderId="32" xfId="0" applyFont="1" applyFill="1" applyBorder="1" applyAlignment="1">
      <alignment horizontal="center"/>
    </xf>
    <xf numFmtId="0" fontId="12" fillId="11" borderId="38" xfId="0" applyFont="1" applyFill="1" applyBorder="1" applyAlignment="1">
      <alignment horizontal="center"/>
    </xf>
    <xf numFmtId="0" fontId="12" fillId="11" borderId="39" xfId="0" applyFont="1" applyFill="1" applyBorder="1" applyAlignment="1">
      <alignment horizontal="center"/>
    </xf>
    <xf numFmtId="0" fontId="31" fillId="0" borderId="0" xfId="0" applyFont="1"/>
    <xf numFmtId="0" fontId="35" fillId="0" borderId="4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15" borderId="49" xfId="0" applyFont="1" applyFill="1" applyBorder="1" applyAlignment="1">
      <alignment horizontal="center" vertical="center" wrapText="1"/>
    </xf>
    <xf numFmtId="0" fontId="35" fillId="15" borderId="50" xfId="0" applyFont="1" applyFill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15" borderId="60" xfId="0" applyFont="1" applyFill="1" applyBorder="1" applyAlignment="1">
      <alignment horizontal="center" vertical="center" wrapText="1"/>
    </xf>
    <xf numFmtId="0" fontId="35" fillId="15" borderId="61" xfId="0" applyFont="1" applyFill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6" fillId="15" borderId="71" xfId="0" applyFont="1" applyFill="1" applyBorder="1" applyAlignment="1">
      <alignment horizontal="center" vertical="center" wrapText="1"/>
    </xf>
    <xf numFmtId="0" fontId="35" fillId="15" borderId="72" xfId="0" applyFont="1" applyFill="1" applyBorder="1" applyAlignment="1">
      <alignment horizontal="center" vertical="center" wrapText="1"/>
    </xf>
    <xf numFmtId="0" fontId="30" fillId="16" borderId="17" xfId="0" applyFont="1" applyFill="1" applyBorder="1" applyAlignment="1">
      <alignment wrapText="1"/>
    </xf>
    <xf numFmtId="0" fontId="32" fillId="16" borderId="17" xfId="0" applyFont="1" applyFill="1" applyBorder="1" applyAlignment="1">
      <alignment wrapText="1"/>
    </xf>
    <xf numFmtId="0" fontId="12" fillId="10" borderId="16" xfId="0" applyFont="1" applyFill="1" applyBorder="1" applyAlignment="1">
      <alignment horizontal="center"/>
    </xf>
    <xf numFmtId="0" fontId="12" fillId="10" borderId="17" xfId="0" applyFont="1" applyFill="1" applyBorder="1" applyAlignment="1">
      <alignment horizontal="center"/>
    </xf>
    <xf numFmtId="0" fontId="12" fillId="10" borderId="19" xfId="0" applyFont="1" applyFill="1" applyBorder="1" applyAlignment="1">
      <alignment horizontal="center"/>
    </xf>
    <xf numFmtId="0" fontId="12" fillId="10" borderId="18" xfId="0" applyFont="1" applyFill="1" applyBorder="1" applyAlignment="1">
      <alignment horizontal="center"/>
    </xf>
    <xf numFmtId="0" fontId="12" fillId="10" borderId="17" xfId="0" applyFont="1" applyFill="1" applyBorder="1" applyAlignment="1">
      <alignment horizontal="center" vertical="center"/>
    </xf>
    <xf numFmtId="14" fontId="12" fillId="9" borderId="16" xfId="0" applyNumberFormat="1" applyFont="1" applyFill="1" applyBorder="1" applyAlignment="1">
      <alignment horizontal="center"/>
    </xf>
    <xf numFmtId="14" fontId="12" fillId="9" borderId="17" xfId="0" applyNumberFormat="1" applyFont="1" applyFill="1" applyBorder="1" applyAlignment="1">
      <alignment horizontal="center"/>
    </xf>
    <xf numFmtId="14" fontId="12" fillId="9" borderId="18" xfId="0" applyNumberFormat="1" applyFont="1" applyFill="1" applyBorder="1" applyAlignment="1">
      <alignment horizontal="center"/>
    </xf>
    <xf numFmtId="14" fontId="12" fillId="9" borderId="16" xfId="0" applyNumberFormat="1" applyFont="1" applyFill="1" applyBorder="1" applyAlignment="1">
      <alignment horizontal="center" vertical="center"/>
    </xf>
    <xf numFmtId="14" fontId="12" fillId="2" borderId="17" xfId="0" applyNumberFormat="1" applyFont="1" applyFill="1" applyBorder="1" applyAlignment="1">
      <alignment horizontal="center" vertical="center"/>
    </xf>
    <xf numFmtId="14" fontId="12" fillId="2" borderId="17" xfId="0" applyNumberFormat="1" applyFont="1" applyFill="1" applyBorder="1" applyAlignment="1">
      <alignment horizontal="center"/>
    </xf>
    <xf numFmtId="14" fontId="12" fillId="0" borderId="19" xfId="0" applyNumberFormat="1" applyFont="1" applyFill="1" applyBorder="1" applyAlignment="1">
      <alignment horizontal="center"/>
    </xf>
    <xf numFmtId="14" fontId="12" fillId="0" borderId="17" xfId="0" applyNumberFormat="1" applyFont="1" applyFill="1" applyBorder="1" applyAlignment="1">
      <alignment horizontal="center"/>
    </xf>
    <xf numFmtId="14" fontId="12" fillId="0" borderId="16" xfId="0" applyNumberFormat="1" applyFont="1" applyFill="1" applyBorder="1" applyAlignment="1">
      <alignment horizontal="center"/>
    </xf>
    <xf numFmtId="14" fontId="12" fillId="0" borderId="18" xfId="0" applyNumberFormat="1" applyFont="1" applyFill="1" applyBorder="1" applyAlignment="1">
      <alignment horizontal="center"/>
    </xf>
    <xf numFmtId="14" fontId="12" fillId="0" borderId="16" xfId="0" applyNumberFormat="1" applyFont="1" applyFill="1" applyBorder="1" applyAlignment="1">
      <alignment horizontal="center" vertical="center"/>
    </xf>
    <xf numFmtId="14" fontId="12" fillId="0" borderId="17" xfId="0" applyNumberFormat="1" applyFont="1" applyFill="1" applyBorder="1" applyAlignment="1">
      <alignment horizontal="center" vertical="center"/>
    </xf>
    <xf numFmtId="0" fontId="12" fillId="10" borderId="77" xfId="0" applyFont="1" applyFill="1" applyBorder="1" applyAlignment="1">
      <alignment horizontal="center"/>
    </xf>
    <xf numFmtId="0" fontId="12" fillId="10" borderId="26" xfId="0" applyFont="1" applyFill="1" applyBorder="1" applyAlignment="1">
      <alignment horizontal="center"/>
    </xf>
    <xf numFmtId="0" fontId="12" fillId="10" borderId="85" xfId="0" applyFont="1" applyFill="1" applyBorder="1" applyAlignment="1">
      <alignment horizontal="center"/>
    </xf>
    <xf numFmtId="0" fontId="12" fillId="10" borderId="86" xfId="0" applyFont="1" applyFill="1" applyBorder="1" applyAlignment="1">
      <alignment horizontal="center"/>
    </xf>
    <xf numFmtId="0" fontId="12" fillId="10" borderId="77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0" fontId="12" fillId="2" borderId="87" xfId="0" applyFont="1" applyFill="1" applyBorder="1" applyAlignment="1">
      <alignment horizontal="center" vertical="center"/>
    </xf>
    <xf numFmtId="0" fontId="12" fillId="10" borderId="88" xfId="0" applyFont="1" applyFill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5" fillId="0" borderId="89" xfId="0" applyFont="1" applyFill="1" applyBorder="1" applyAlignment="1">
      <alignment horizontal="center" vertical="center"/>
    </xf>
    <xf numFmtId="3" fontId="25" fillId="2" borderId="20" xfId="0" applyNumberFormat="1" applyFont="1" applyFill="1" applyBorder="1" applyAlignment="1">
      <alignment horizontal="center" vertical="center"/>
    </xf>
    <xf numFmtId="3" fontId="12" fillId="11" borderId="37" xfId="0" applyNumberFormat="1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11" borderId="37" xfId="0" applyFont="1" applyFill="1" applyBorder="1" applyAlignment="1">
      <alignment horizontal="center"/>
    </xf>
    <xf numFmtId="0" fontId="26" fillId="0" borderId="0" xfId="0" applyFont="1" applyAlignment="1"/>
    <xf numFmtId="0" fontId="24" fillId="0" borderId="0" xfId="0" applyFont="1" applyAlignment="1">
      <alignment horizontal="justify"/>
    </xf>
    <xf numFmtId="0" fontId="12" fillId="10" borderId="76" xfId="0" applyFont="1" applyFill="1" applyBorder="1" applyAlignment="1">
      <alignment horizontal="center"/>
    </xf>
    <xf numFmtId="0" fontId="24" fillId="0" borderId="97" xfId="0" applyFont="1" applyBorder="1" applyAlignment="1">
      <alignment horizontal="center"/>
    </xf>
    <xf numFmtId="0" fontId="25" fillId="0" borderId="97" xfId="0" applyFont="1" applyFill="1" applyBorder="1" applyAlignment="1">
      <alignment horizontal="center" vertical="center"/>
    </xf>
    <xf numFmtId="3" fontId="12" fillId="11" borderId="34" xfId="0" applyNumberFormat="1" applyFont="1" applyFill="1" applyBorder="1" applyAlignment="1">
      <alignment horizontal="center" vertical="center"/>
    </xf>
    <xf numFmtId="0" fontId="12" fillId="11" borderId="35" xfId="0" applyFont="1" applyFill="1" applyBorder="1" applyAlignment="1">
      <alignment horizontal="center" vertical="center"/>
    </xf>
    <xf numFmtId="0" fontId="12" fillId="11" borderId="98" xfId="0" applyFont="1" applyFill="1" applyBorder="1" applyAlignment="1">
      <alignment horizontal="center" vertical="center"/>
    </xf>
    <xf numFmtId="0" fontId="12" fillId="11" borderId="97" xfId="0" applyFont="1" applyFill="1" applyBorder="1" applyAlignment="1">
      <alignment horizontal="center" vertical="center"/>
    </xf>
    <xf numFmtId="0" fontId="12" fillId="11" borderId="98" xfId="0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36" fillId="0" borderId="62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36" fillId="15" borderId="66" xfId="0" applyFont="1" applyFill="1" applyBorder="1" applyAlignment="1">
      <alignment horizontal="center" vertical="center" wrapText="1"/>
    </xf>
    <xf numFmtId="0" fontId="36" fillId="15" borderId="70" xfId="0" applyFont="1" applyFill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15" borderId="59" xfId="0" applyFont="1" applyFill="1" applyBorder="1" applyAlignment="1">
      <alignment horizontal="center" vertical="center" wrapText="1"/>
    </xf>
    <xf numFmtId="0" fontId="36" fillId="15" borderId="65" xfId="0" applyFont="1" applyFill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14" borderId="46" xfId="0" applyFont="1" applyFill="1" applyBorder="1" applyAlignment="1">
      <alignment horizontal="center" vertical="center" wrapText="1"/>
    </xf>
    <xf numFmtId="0" fontId="36" fillId="14" borderId="47" xfId="0" applyFont="1" applyFill="1" applyBorder="1" applyAlignment="1">
      <alignment horizontal="center" vertical="center" wrapText="1"/>
    </xf>
    <xf numFmtId="0" fontId="36" fillId="14" borderId="48" xfId="0" applyFont="1" applyFill="1" applyBorder="1" applyAlignment="1">
      <alignment horizontal="center" vertical="center" wrapText="1"/>
    </xf>
    <xf numFmtId="0" fontId="36" fillId="14" borderId="1" xfId="0" applyFont="1" applyFill="1" applyBorder="1" applyAlignment="1">
      <alignment horizontal="center" vertical="center" wrapText="1"/>
    </xf>
    <xf numFmtId="0" fontId="36" fillId="14" borderId="2" xfId="0" applyFont="1" applyFill="1" applyBorder="1" applyAlignment="1">
      <alignment horizontal="center" vertical="center" wrapText="1"/>
    </xf>
    <xf numFmtId="0" fontId="36" fillId="14" borderId="3" xfId="0" applyFont="1" applyFill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15" borderId="54" xfId="0" applyFont="1" applyFill="1" applyBorder="1" applyAlignment="1">
      <alignment horizontal="center" vertical="center" wrapText="1"/>
    </xf>
    <xf numFmtId="0" fontId="36" fillId="15" borderId="5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 wrapText="1"/>
    </xf>
    <xf numFmtId="0" fontId="36" fillId="13" borderId="2" xfId="0" applyFont="1" applyFill="1" applyBorder="1" applyAlignment="1">
      <alignment horizontal="center" vertical="center" wrapText="1"/>
    </xf>
    <xf numFmtId="0" fontId="36" fillId="13" borderId="3" xfId="0" applyFont="1" applyFill="1" applyBorder="1" applyAlignment="1">
      <alignment horizontal="center" vertical="center" wrapText="1"/>
    </xf>
    <xf numFmtId="0" fontId="35" fillId="14" borderId="1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 wrapText="1"/>
    </xf>
    <xf numFmtId="0" fontId="24" fillId="0" borderId="84" xfId="0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12" fillId="9" borderId="82" xfId="0" applyFont="1" applyFill="1" applyBorder="1" applyAlignment="1">
      <alignment horizontal="center" vertical="center" wrapText="1"/>
    </xf>
    <xf numFmtId="3" fontId="12" fillId="2" borderId="82" xfId="0" applyNumberFormat="1" applyFont="1" applyFill="1" applyBorder="1" applyAlignment="1">
      <alignment horizontal="center" vertical="center"/>
    </xf>
    <xf numFmtId="0" fontId="12" fillId="2" borderId="82" xfId="0" applyFont="1" applyFill="1" applyBorder="1" applyAlignment="1">
      <alignment horizontal="center" vertical="center"/>
    </xf>
    <xf numFmtId="3" fontId="12" fillId="9" borderId="16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81" xfId="0" applyFont="1" applyBorder="1" applyAlignment="1">
      <alignment horizontal="center"/>
    </xf>
    <xf numFmtId="3" fontId="12" fillId="2" borderId="80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7" borderId="78" xfId="0" applyFont="1" applyFill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3" fillId="4" borderId="8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textRotation="90" wrapText="1"/>
    </xf>
    <xf numFmtId="0" fontId="27" fillId="6" borderId="20" xfId="0" applyFont="1" applyFill="1" applyBorder="1" applyAlignment="1">
      <alignment horizontal="center" vertical="center" textRotation="90" wrapText="1"/>
    </xf>
    <xf numFmtId="0" fontId="6" fillId="6" borderId="87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94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95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33" fillId="4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5" borderId="89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0" fillId="0" borderId="83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164" fontId="13" fillId="2" borderId="17" xfId="1" applyNumberFormat="1" applyFont="1" applyFill="1" applyBorder="1" applyAlignment="1">
      <alignment horizontal="center" vertical="center"/>
    </xf>
    <xf numFmtId="3" fontId="13" fillId="2" borderId="17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164" fontId="13" fillId="2" borderId="26" xfId="1" applyNumberFormat="1" applyFont="1" applyFill="1" applyBorder="1" applyAlignment="1">
      <alignment horizontal="center" vertical="center"/>
    </xf>
    <xf numFmtId="164" fontId="13" fillId="2" borderId="14" xfId="1" applyNumberFormat="1" applyFont="1" applyFill="1" applyBorder="1" applyAlignment="1">
      <alignment horizontal="center" vertical="center"/>
    </xf>
    <xf numFmtId="3" fontId="13" fillId="2" borderId="26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9" fillId="7" borderId="93" xfId="0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2" fillId="9" borderId="17" xfId="0" applyFont="1" applyFill="1" applyBorder="1" applyAlignment="1">
      <alignment horizontal="center" vertical="center" wrapText="1"/>
    </xf>
    <xf numFmtId="3" fontId="13" fillId="9" borderId="14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textRotation="90" wrapText="1"/>
    </xf>
    <xf numFmtId="0" fontId="8" fillId="6" borderId="25" xfId="0" applyFont="1" applyFill="1" applyBorder="1" applyAlignment="1">
      <alignment horizontal="center" vertical="center" textRotation="90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78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/>
    </xf>
    <xf numFmtId="0" fontId="37" fillId="0" borderId="31" xfId="0" applyFont="1" applyBorder="1" applyAlignment="1">
      <alignment horizontal="center"/>
    </xf>
    <xf numFmtId="0" fontId="37" fillId="0" borderId="76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4" borderId="90" xfId="0" applyFont="1" applyFill="1" applyBorder="1" applyAlignment="1">
      <alignment horizontal="center" vertical="center"/>
    </xf>
    <xf numFmtId="0" fontId="5" fillId="4" borderId="91" xfId="0" applyFont="1" applyFill="1" applyBorder="1" applyAlignment="1">
      <alignment horizontal="center" vertical="center"/>
    </xf>
    <xf numFmtId="0" fontId="5" fillId="4" borderId="9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3" fontId="12" fillId="2" borderId="26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24" fillId="0" borderId="8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3" fontId="12" fillId="2" borderId="17" xfId="0" applyNumberFormat="1" applyFont="1" applyFill="1" applyBorder="1" applyAlignment="1">
      <alignment horizontal="center" vertical="center"/>
    </xf>
    <xf numFmtId="0" fontId="24" fillId="0" borderId="81" xfId="0" applyFont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3" fontId="12" fillId="9" borderId="14" xfId="0" applyNumberFormat="1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 textRotation="90" wrapText="1"/>
    </xf>
    <xf numFmtId="0" fontId="27" fillId="6" borderId="25" xfId="0" applyFont="1" applyFill="1" applyBorder="1" applyAlignment="1">
      <alignment horizontal="center" vertical="center" textRotation="90" wrapText="1"/>
    </xf>
    <xf numFmtId="0" fontId="29" fillId="3" borderId="0" xfId="0" applyFont="1" applyFill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left" vertical="center" wrapText="1"/>
    </xf>
    <xf numFmtId="0" fontId="12" fillId="9" borderId="14" xfId="0" applyFont="1" applyFill="1" applyBorder="1" applyAlignment="1">
      <alignment horizontal="left" vertical="center" wrapText="1"/>
    </xf>
    <xf numFmtId="164" fontId="12" fillId="2" borderId="17" xfId="1" applyNumberFormat="1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 textRotation="90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3"/>
  <sheetViews>
    <sheetView tabSelected="1" workbookViewId="0">
      <selection activeCell="C104" sqref="C104"/>
    </sheetView>
  </sheetViews>
  <sheetFormatPr baseColWidth="10" defaultColWidth="9.140625" defaultRowHeight="15" x14ac:dyDescent="0.25"/>
  <cols>
    <col min="1" max="1" width="9.28515625" bestFit="1" customWidth="1"/>
    <col min="2" max="2" width="32" customWidth="1"/>
    <col min="3" max="3" width="21.85546875" customWidth="1"/>
    <col min="4" max="4" width="9.28515625" bestFit="1" customWidth="1"/>
    <col min="6" max="6" width="13.5703125" customWidth="1"/>
    <col min="8" max="8" width="13.42578125" customWidth="1"/>
    <col min="9" max="17" width="10.140625" bestFit="1" customWidth="1"/>
    <col min="19" max="22" width="10.140625" bestFit="1" customWidth="1"/>
    <col min="23" max="23" width="15.42578125" customWidth="1"/>
  </cols>
  <sheetData>
    <row r="1" spans="1:23" ht="23.25" x14ac:dyDescent="0.35">
      <c r="A1" s="110"/>
      <c r="B1" s="110"/>
      <c r="C1" s="110"/>
      <c r="D1" s="110"/>
      <c r="E1" s="110"/>
      <c r="F1" s="110"/>
      <c r="G1" s="110"/>
      <c r="H1" s="110"/>
      <c r="I1" s="111"/>
      <c r="J1" s="112" t="s">
        <v>0</v>
      </c>
      <c r="K1" s="112"/>
      <c r="L1" s="112"/>
      <c r="M1" s="112"/>
      <c r="N1" s="112"/>
      <c r="O1" s="112"/>
      <c r="P1" s="113"/>
      <c r="Q1" s="111"/>
      <c r="R1" s="1"/>
      <c r="S1" s="1"/>
      <c r="T1" s="1"/>
      <c r="U1" s="1"/>
      <c r="V1" s="1"/>
      <c r="W1" s="1"/>
    </row>
    <row r="2" spans="1:23" ht="23.25" x14ac:dyDescent="0.35">
      <c r="A2" s="110"/>
      <c r="B2" s="110"/>
      <c r="C2" s="110"/>
      <c r="D2" s="110"/>
      <c r="E2" s="110"/>
      <c r="F2" s="110"/>
      <c r="G2" s="110"/>
      <c r="H2" s="110"/>
      <c r="I2" s="111"/>
      <c r="J2" s="114"/>
      <c r="K2" s="114"/>
      <c r="L2" s="114"/>
      <c r="M2" s="114"/>
      <c r="N2" s="114"/>
      <c r="O2" s="114"/>
      <c r="P2" s="115"/>
      <c r="Q2" s="111"/>
      <c r="R2" s="1"/>
      <c r="S2" s="1"/>
      <c r="T2" s="1"/>
      <c r="U2" s="1"/>
      <c r="V2" s="1"/>
      <c r="W2" s="1"/>
    </row>
    <row r="3" spans="1:23" ht="23.25" x14ac:dyDescent="0.35">
      <c r="A3" s="110"/>
      <c r="B3" s="110"/>
      <c r="C3" s="110"/>
      <c r="D3" s="110"/>
      <c r="E3" s="110"/>
      <c r="F3" s="110"/>
      <c r="G3" s="110"/>
      <c r="H3" s="110"/>
      <c r="I3" s="111"/>
      <c r="J3" s="116" t="s">
        <v>1</v>
      </c>
      <c r="K3" s="110"/>
      <c r="L3" s="114"/>
      <c r="M3" s="114"/>
      <c r="N3" s="114"/>
      <c r="O3" s="114"/>
      <c r="P3" s="115"/>
      <c r="Q3" s="111"/>
      <c r="R3" s="1"/>
      <c r="S3" s="1"/>
      <c r="T3" s="1"/>
      <c r="U3" s="1"/>
      <c r="V3" s="1"/>
      <c r="W3" s="1"/>
    </row>
    <row r="4" spans="1:23" x14ac:dyDescent="0.25">
      <c r="M4" s="4"/>
    </row>
    <row r="5" spans="1:23" ht="15.75" thickBot="1" x14ac:dyDescent="0.3">
      <c r="B5" s="5"/>
    </row>
    <row r="6" spans="1:23" ht="48" thickBot="1" x14ac:dyDescent="0.3">
      <c r="A6" s="371" t="s">
        <v>2</v>
      </c>
      <c r="B6" s="372"/>
      <c r="C6" s="372"/>
      <c r="D6" s="372"/>
      <c r="E6" s="372"/>
      <c r="F6" s="372"/>
      <c r="G6" s="373"/>
      <c r="H6" s="328" t="s">
        <v>3</v>
      </c>
      <c r="I6" s="359" t="s">
        <v>4</v>
      </c>
      <c r="J6" s="360"/>
      <c r="K6" s="360"/>
      <c r="L6" s="361"/>
      <c r="M6" s="362" t="s">
        <v>5</v>
      </c>
      <c r="N6" s="363"/>
      <c r="O6" s="364"/>
      <c r="P6" s="362" t="s">
        <v>6</v>
      </c>
      <c r="Q6" s="363"/>
      <c r="R6" s="363"/>
      <c r="S6" s="363"/>
      <c r="T6" s="363"/>
      <c r="U6" s="363"/>
      <c r="V6" s="374"/>
      <c r="W6" s="117" t="s">
        <v>7</v>
      </c>
    </row>
    <row r="7" spans="1:23" ht="78.75" x14ac:dyDescent="0.25">
      <c r="A7" s="356" t="s">
        <v>8</v>
      </c>
      <c r="B7" s="318" t="s">
        <v>9</v>
      </c>
      <c r="C7" s="318" t="s">
        <v>10</v>
      </c>
      <c r="D7" s="318" t="s">
        <v>11</v>
      </c>
      <c r="E7" s="318" t="s">
        <v>12</v>
      </c>
      <c r="F7" s="318" t="s">
        <v>13</v>
      </c>
      <c r="G7" s="320" t="s">
        <v>14</v>
      </c>
      <c r="H7" s="329"/>
      <c r="I7" s="284" t="s">
        <v>15</v>
      </c>
      <c r="J7" s="6" t="s">
        <v>16</v>
      </c>
      <c r="K7" s="6" t="s">
        <v>17</v>
      </c>
      <c r="L7" s="7" t="s">
        <v>18</v>
      </c>
      <c r="M7" s="8" t="s">
        <v>19</v>
      </c>
      <c r="N7" s="9" t="s">
        <v>20</v>
      </c>
      <c r="O7" s="10" t="s">
        <v>21</v>
      </c>
      <c r="P7" s="8" t="s">
        <v>22</v>
      </c>
      <c r="Q7" s="9" t="s">
        <v>23</v>
      </c>
      <c r="R7" s="252" t="s">
        <v>24</v>
      </c>
      <c r="S7" s="9" t="s">
        <v>25</v>
      </c>
      <c r="T7" s="9" t="s">
        <v>26</v>
      </c>
      <c r="U7" s="9" t="s">
        <v>27</v>
      </c>
      <c r="V7" s="11" t="s">
        <v>28</v>
      </c>
      <c r="W7" s="284" t="s">
        <v>29</v>
      </c>
    </row>
    <row r="8" spans="1:23" ht="16.5" thickBot="1" x14ac:dyDescent="0.3">
      <c r="A8" s="375"/>
      <c r="B8" s="365"/>
      <c r="C8" s="365"/>
      <c r="D8" s="365"/>
      <c r="E8" s="365"/>
      <c r="F8" s="365"/>
      <c r="G8" s="366"/>
      <c r="H8" s="330"/>
      <c r="I8" s="285"/>
      <c r="J8" s="12" t="s">
        <v>30</v>
      </c>
      <c r="K8" s="13" t="s">
        <v>31</v>
      </c>
      <c r="L8" s="14" t="s">
        <v>32</v>
      </c>
      <c r="M8" s="15" t="s">
        <v>33</v>
      </c>
      <c r="N8" s="12" t="s">
        <v>30</v>
      </c>
      <c r="O8" s="16" t="s">
        <v>34</v>
      </c>
      <c r="P8" s="17" t="s">
        <v>35</v>
      </c>
      <c r="Q8" s="18" t="s">
        <v>30</v>
      </c>
      <c r="R8" s="252"/>
      <c r="S8" s="19" t="s">
        <v>35</v>
      </c>
      <c r="T8" s="20" t="s">
        <v>36</v>
      </c>
      <c r="U8" s="20" t="s">
        <v>31</v>
      </c>
      <c r="V8" s="21" t="s">
        <v>37</v>
      </c>
      <c r="W8" s="285"/>
    </row>
    <row r="9" spans="1:23" ht="15.75" x14ac:dyDescent="0.25">
      <c r="A9" s="367">
        <v>1</v>
      </c>
      <c r="B9" s="368" t="s">
        <v>38</v>
      </c>
      <c r="C9" s="370"/>
      <c r="D9" s="352">
        <v>64</v>
      </c>
      <c r="E9" s="246" t="s">
        <v>39</v>
      </c>
      <c r="F9" s="246"/>
      <c r="G9" s="227" t="s">
        <v>40</v>
      </c>
      <c r="H9" s="22" t="s">
        <v>41</v>
      </c>
      <c r="I9" s="118">
        <v>44200</v>
      </c>
      <c r="J9" s="119">
        <v>44229</v>
      </c>
      <c r="K9" s="120">
        <f>J9+3</f>
        <v>44232</v>
      </c>
      <c r="L9" s="121">
        <f>K9+15</f>
        <v>44247</v>
      </c>
      <c r="M9" s="118">
        <f>L9+5+2</f>
        <v>44254</v>
      </c>
      <c r="N9" s="119">
        <f>M9+5+2</f>
        <v>44261</v>
      </c>
      <c r="O9" s="121">
        <f>N9+15+1+1</f>
        <v>44278</v>
      </c>
      <c r="P9" s="118">
        <f>O9+5+2</f>
        <v>44285</v>
      </c>
      <c r="Q9" s="120">
        <f>P9+5+2</f>
        <v>44292</v>
      </c>
      <c r="R9" s="122"/>
      <c r="S9" s="120">
        <f>Q9+3</f>
        <v>44295</v>
      </c>
      <c r="T9" s="120">
        <f>S9+3+2</f>
        <v>44300</v>
      </c>
      <c r="U9" s="121">
        <f>T9+3</f>
        <v>44303</v>
      </c>
      <c r="V9" s="123">
        <f>U9+5+2</f>
        <v>44310</v>
      </c>
      <c r="W9" s="124">
        <f>V9+7</f>
        <v>44317</v>
      </c>
    </row>
    <row r="10" spans="1:23" ht="16.5" thickBot="1" x14ac:dyDescent="0.3">
      <c r="A10" s="367"/>
      <c r="B10" s="369"/>
      <c r="C10" s="370"/>
      <c r="D10" s="352"/>
      <c r="E10" s="246"/>
      <c r="F10" s="246"/>
      <c r="G10" s="227"/>
      <c r="H10" s="24" t="s">
        <v>42</v>
      </c>
      <c r="I10" s="25"/>
      <c r="J10" s="25"/>
      <c r="K10" s="25"/>
      <c r="L10" s="25"/>
      <c r="M10" s="25"/>
      <c r="N10" s="25"/>
      <c r="O10" s="25"/>
      <c r="P10" s="25"/>
      <c r="Q10" s="25"/>
      <c r="R10" s="125"/>
      <c r="S10" s="25"/>
      <c r="T10" s="25"/>
      <c r="U10" s="25"/>
      <c r="V10" s="25"/>
      <c r="W10" s="25"/>
    </row>
    <row r="11" spans="1:23" ht="16.5" thickBot="1" x14ac:dyDescent="0.3">
      <c r="A11" s="126"/>
      <c r="B11" s="127" t="s">
        <v>43</v>
      </c>
      <c r="C11" s="128"/>
      <c r="D11" s="129"/>
      <c r="E11" s="130"/>
      <c r="F11" s="130"/>
      <c r="G11" s="131"/>
      <c r="H11" s="132"/>
      <c r="I11" s="133"/>
      <c r="J11" s="134"/>
      <c r="K11" s="134"/>
      <c r="L11" s="135"/>
      <c r="M11" s="136"/>
      <c r="N11" s="137"/>
      <c r="O11" s="138"/>
      <c r="P11" s="139"/>
      <c r="Q11" s="139"/>
      <c r="R11" s="137"/>
      <c r="S11" s="137"/>
      <c r="T11" s="137"/>
      <c r="U11" s="140"/>
      <c r="V11" s="141"/>
      <c r="W11" s="142"/>
    </row>
    <row r="12" spans="1:23" x14ac:dyDescent="0.25">
      <c r="A12" s="34"/>
      <c r="B12" s="35"/>
      <c r="C12" s="36"/>
      <c r="D12" s="37"/>
      <c r="E12" s="36"/>
      <c r="F12" s="36"/>
      <c r="G12" s="36"/>
      <c r="H12" s="36"/>
      <c r="I12" s="38"/>
      <c r="J12" s="38"/>
      <c r="K12" s="38"/>
      <c r="L12" s="38"/>
      <c r="M12" s="38"/>
      <c r="N12" s="38"/>
      <c r="O12" s="38"/>
      <c r="P12" s="36"/>
      <c r="Q12" s="36"/>
      <c r="R12" s="38"/>
      <c r="S12" s="38"/>
      <c r="T12" s="38"/>
      <c r="U12" s="38"/>
      <c r="V12" s="38"/>
      <c r="W12" s="38"/>
    </row>
    <row r="13" spans="1:23" ht="15.75" thickBot="1" x14ac:dyDescent="0.3">
      <c r="C13" s="39"/>
      <c r="D13" s="39"/>
      <c r="E13" s="39"/>
      <c r="F13" s="39"/>
      <c r="U13" s="38"/>
      <c r="V13" s="38"/>
      <c r="W13" s="38"/>
    </row>
    <row r="14" spans="1:23" ht="15.75" thickBot="1" x14ac:dyDescent="0.3">
      <c r="A14" s="143"/>
      <c r="B14" s="228" t="s">
        <v>44</v>
      </c>
      <c r="C14" s="229"/>
      <c r="D14" s="229"/>
      <c r="E14" s="229"/>
      <c r="F14" s="230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38"/>
      <c r="V14" s="38"/>
      <c r="W14" s="38"/>
    </row>
    <row r="15" spans="1:23" ht="15.75" thickBot="1" x14ac:dyDescent="0.3">
      <c r="A15" s="143"/>
      <c r="B15" s="144" t="s">
        <v>45</v>
      </c>
      <c r="C15" s="231" t="s">
        <v>46</v>
      </c>
      <c r="D15" s="232"/>
      <c r="E15" s="233"/>
      <c r="F15" s="234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38"/>
      <c r="V15" s="38"/>
      <c r="W15" s="38"/>
    </row>
    <row r="16" spans="1:23" ht="15.75" thickBot="1" x14ac:dyDescent="0.3">
      <c r="A16" s="143"/>
      <c r="B16" s="145"/>
      <c r="C16" s="146"/>
      <c r="D16" s="146"/>
      <c r="E16" s="146"/>
      <c r="F16" s="146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38"/>
      <c r="V16" s="38"/>
      <c r="W16" s="38"/>
    </row>
    <row r="17" spans="1:24" ht="15.75" thickBot="1" x14ac:dyDescent="0.3">
      <c r="A17" s="143"/>
      <c r="B17" s="199" t="s">
        <v>47</v>
      </c>
      <c r="C17" s="199"/>
      <c r="D17" s="235" t="s">
        <v>48</v>
      </c>
      <c r="E17" s="236"/>
      <c r="F17" s="236"/>
      <c r="G17" s="236"/>
      <c r="H17" s="237"/>
      <c r="I17" s="143"/>
      <c r="J17" s="238" t="s">
        <v>49</v>
      </c>
      <c r="K17" s="239"/>
      <c r="L17" s="216" t="s">
        <v>50</v>
      </c>
      <c r="M17" s="217"/>
      <c r="N17" s="218"/>
      <c r="O17" s="143"/>
      <c r="P17" s="219" t="s">
        <v>12</v>
      </c>
      <c r="Q17" s="220"/>
      <c r="R17" s="220"/>
      <c r="S17" s="220"/>
      <c r="T17" s="221"/>
      <c r="U17" s="38"/>
      <c r="V17" s="38"/>
      <c r="W17" s="38"/>
    </row>
    <row r="18" spans="1:24" ht="15.75" thickBot="1" x14ac:dyDescent="0.3">
      <c r="A18" s="143"/>
      <c r="B18" s="199" t="s">
        <v>51</v>
      </c>
      <c r="C18" s="199"/>
      <c r="D18" s="147" t="s">
        <v>40</v>
      </c>
      <c r="E18" s="148"/>
      <c r="F18" s="222" t="s">
        <v>52</v>
      </c>
      <c r="G18" s="223"/>
      <c r="H18" s="224"/>
      <c r="I18" s="143"/>
      <c r="J18" s="225">
        <v>1</v>
      </c>
      <c r="K18" s="226"/>
      <c r="L18" s="213" t="s">
        <v>53</v>
      </c>
      <c r="M18" s="214"/>
      <c r="N18" s="215"/>
      <c r="O18" s="143"/>
      <c r="P18" s="149" t="s">
        <v>39</v>
      </c>
      <c r="Q18" s="213" t="s">
        <v>54</v>
      </c>
      <c r="R18" s="214"/>
      <c r="S18" s="214"/>
      <c r="T18" s="215"/>
      <c r="U18" s="38"/>
      <c r="V18" s="38"/>
      <c r="W18" s="38"/>
    </row>
    <row r="19" spans="1:24" ht="15.75" thickBot="1" x14ac:dyDescent="0.3">
      <c r="A19" s="143"/>
      <c r="B19" s="199" t="s">
        <v>55</v>
      </c>
      <c r="C19" s="199"/>
      <c r="D19" s="150" t="s">
        <v>56</v>
      </c>
      <c r="E19" s="151"/>
      <c r="F19" s="200" t="s">
        <v>57</v>
      </c>
      <c r="G19" s="201"/>
      <c r="H19" s="202"/>
      <c r="I19" s="143"/>
      <c r="J19" s="211">
        <v>2</v>
      </c>
      <c r="K19" s="212"/>
      <c r="L19" s="213" t="s">
        <v>58</v>
      </c>
      <c r="M19" s="214"/>
      <c r="N19" s="215"/>
      <c r="O19" s="143"/>
      <c r="P19" s="152" t="s">
        <v>59</v>
      </c>
      <c r="Q19" s="213" t="s">
        <v>60</v>
      </c>
      <c r="R19" s="214"/>
      <c r="S19" s="214"/>
      <c r="T19" s="215"/>
      <c r="U19" s="38"/>
      <c r="V19" s="38"/>
      <c r="W19" s="38"/>
    </row>
    <row r="20" spans="1:24" ht="15.75" thickBot="1" x14ac:dyDescent="0.3">
      <c r="A20" s="143"/>
      <c r="B20" s="199" t="s">
        <v>61</v>
      </c>
      <c r="C20" s="199"/>
      <c r="D20" s="147" t="s">
        <v>62</v>
      </c>
      <c r="E20" s="148"/>
      <c r="F20" s="200" t="s">
        <v>63</v>
      </c>
      <c r="G20" s="201"/>
      <c r="H20" s="202"/>
      <c r="I20" s="143"/>
      <c r="J20" s="211">
        <v>3</v>
      </c>
      <c r="K20" s="212"/>
      <c r="L20" s="213" t="s">
        <v>64</v>
      </c>
      <c r="M20" s="214"/>
      <c r="N20" s="215"/>
      <c r="O20" s="143"/>
      <c r="P20" s="153" t="s">
        <v>65</v>
      </c>
      <c r="Q20" s="205" t="s">
        <v>66</v>
      </c>
      <c r="R20" s="206"/>
      <c r="S20" s="206"/>
      <c r="T20" s="207"/>
      <c r="U20" s="38"/>
      <c r="V20" s="38"/>
      <c r="W20" s="38"/>
    </row>
    <row r="21" spans="1:24" ht="15.75" thickBot="1" x14ac:dyDescent="0.3">
      <c r="A21" s="143"/>
      <c r="B21" s="199" t="s">
        <v>67</v>
      </c>
      <c r="C21" s="199"/>
      <c r="D21" s="150" t="s">
        <v>68</v>
      </c>
      <c r="E21" s="151"/>
      <c r="F21" s="200" t="s">
        <v>69</v>
      </c>
      <c r="G21" s="201"/>
      <c r="H21" s="202"/>
      <c r="I21" s="143"/>
      <c r="J21" s="203">
        <v>4</v>
      </c>
      <c r="K21" s="204"/>
      <c r="L21" s="205" t="s">
        <v>70</v>
      </c>
      <c r="M21" s="206"/>
      <c r="N21" s="207"/>
      <c r="O21" s="143"/>
      <c r="P21" s="143"/>
      <c r="Q21" s="143"/>
      <c r="R21" s="143"/>
      <c r="S21" s="143"/>
      <c r="T21" s="143"/>
      <c r="U21" s="38"/>
      <c r="V21" s="38"/>
      <c r="W21" s="38"/>
    </row>
    <row r="22" spans="1:24" ht="15.75" thickBot="1" x14ac:dyDescent="0.3">
      <c r="A22" s="143"/>
      <c r="B22" s="199" t="s">
        <v>71</v>
      </c>
      <c r="C22" s="199"/>
      <c r="D22" s="154" t="s">
        <v>72</v>
      </c>
      <c r="E22" s="155"/>
      <c r="F22" s="208" t="s">
        <v>73</v>
      </c>
      <c r="G22" s="209"/>
      <c r="H22" s="210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38"/>
      <c r="V22" s="38"/>
      <c r="W22" s="38"/>
    </row>
    <row r="23" spans="1:24" x14ac:dyDescent="0.25">
      <c r="A23" s="143"/>
      <c r="B23" s="199" t="s">
        <v>74</v>
      </c>
      <c r="C23" s="199"/>
      <c r="D23" s="199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38"/>
      <c r="V23" s="38"/>
      <c r="W23" s="38"/>
    </row>
    <row r="25" spans="1:24" ht="23.25" x14ac:dyDescent="0.35">
      <c r="B25" s="40"/>
      <c r="C25" s="41"/>
      <c r="D25" s="41"/>
      <c r="E25" s="41"/>
      <c r="F25" s="41"/>
      <c r="G25" s="41"/>
      <c r="J25" s="41"/>
      <c r="K25" s="42" t="s">
        <v>75</v>
      </c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1:24" ht="23.25" x14ac:dyDescent="0.35">
      <c r="B26" s="40"/>
      <c r="C26" s="41"/>
      <c r="D26" s="41"/>
      <c r="E26" s="41"/>
      <c r="F26" s="41"/>
      <c r="G26" s="41"/>
      <c r="J26" s="41"/>
      <c r="K26" s="42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1:24" x14ac:dyDescent="0.25">
      <c r="A27" s="107"/>
      <c r="B27" s="157" t="s">
        <v>76</v>
      </c>
      <c r="C27" s="277" t="s">
        <v>77</v>
      </c>
      <c r="D27" s="278"/>
      <c r="E27" s="278"/>
      <c r="F27" s="278"/>
      <c r="G27" s="278"/>
      <c r="H27" s="278"/>
      <c r="I27" s="279"/>
      <c r="J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5">
      <c r="A28" s="107"/>
      <c r="B28" s="157" t="s">
        <v>78</v>
      </c>
      <c r="C28" s="277">
        <v>2021</v>
      </c>
      <c r="D28" s="278"/>
      <c r="E28" s="278"/>
      <c r="F28" s="278"/>
      <c r="G28" s="278"/>
      <c r="H28" s="278"/>
      <c r="I28" s="279"/>
      <c r="J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5">
      <c r="A29" s="107"/>
      <c r="B29" s="157" t="s">
        <v>79</v>
      </c>
      <c r="C29" s="277" t="s">
        <v>80</v>
      </c>
      <c r="D29" s="278"/>
      <c r="E29" s="278"/>
      <c r="F29" s="278"/>
      <c r="G29" s="278"/>
      <c r="H29" s="278"/>
      <c r="I29" s="279"/>
      <c r="J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30" x14ac:dyDescent="0.25">
      <c r="A30" s="107"/>
      <c r="B30" s="157" t="s">
        <v>81</v>
      </c>
      <c r="C30" s="277" t="s">
        <v>82</v>
      </c>
      <c r="D30" s="278"/>
      <c r="E30" s="278"/>
      <c r="F30" s="278"/>
      <c r="G30" s="278"/>
      <c r="H30" s="278"/>
      <c r="I30" s="279"/>
      <c r="J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5">
      <c r="A31" s="107"/>
      <c r="B31" s="157" t="s">
        <v>83</v>
      </c>
      <c r="C31" s="277" t="s">
        <v>46</v>
      </c>
      <c r="D31" s="278"/>
      <c r="E31" s="278"/>
      <c r="F31" s="278"/>
      <c r="G31" s="278"/>
      <c r="H31" s="278"/>
      <c r="I31" s="279"/>
      <c r="J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x14ac:dyDescent="0.25">
      <c r="A32" s="43"/>
      <c r="B32" s="44"/>
      <c r="C32" s="44"/>
      <c r="D32" s="44"/>
      <c r="E32" s="44"/>
      <c r="F32" s="44"/>
      <c r="G32" s="44"/>
      <c r="H32" s="44"/>
      <c r="I32" s="44"/>
      <c r="J32" s="45"/>
      <c r="K32" s="43"/>
      <c r="L32" s="43"/>
      <c r="M32" s="43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ht="23.25" x14ac:dyDescent="0.35">
      <c r="A33" s="1"/>
      <c r="B33" s="1"/>
      <c r="C33" s="1"/>
      <c r="D33" s="1"/>
      <c r="E33" s="1"/>
      <c r="F33" s="1"/>
      <c r="G33" s="1"/>
      <c r="H33" s="1"/>
      <c r="I33" s="2"/>
      <c r="J33" s="358" t="s">
        <v>84</v>
      </c>
      <c r="K33" s="358"/>
      <c r="L33" s="358"/>
      <c r="M33" s="358"/>
      <c r="N33" s="358"/>
      <c r="O33" s="358"/>
      <c r="P33" s="358"/>
      <c r="Q33" s="2"/>
      <c r="R33" s="1"/>
      <c r="S33" s="1"/>
      <c r="T33" s="1"/>
      <c r="U33" s="1"/>
      <c r="V33" s="1"/>
      <c r="W33" s="1"/>
      <c r="X33" s="1"/>
    </row>
    <row r="34" spans="1:24" ht="23.25" x14ac:dyDescent="0.35">
      <c r="A34" s="1"/>
      <c r="B34" s="1"/>
      <c r="C34" s="1"/>
      <c r="D34" s="1"/>
      <c r="E34" s="1"/>
      <c r="F34" s="1"/>
      <c r="G34" s="1"/>
      <c r="H34" s="1"/>
      <c r="I34" s="2"/>
      <c r="J34" s="46"/>
      <c r="K34" s="46"/>
      <c r="L34" s="46"/>
      <c r="M34" s="46"/>
      <c r="N34" s="46"/>
      <c r="O34" s="46"/>
      <c r="P34" s="46"/>
      <c r="Q34" s="2"/>
      <c r="R34" s="1"/>
      <c r="S34" s="1"/>
      <c r="T34" s="1"/>
      <c r="U34" s="1"/>
      <c r="V34" s="1"/>
      <c r="W34" s="1"/>
      <c r="X34" s="1"/>
    </row>
    <row r="35" spans="1:24" ht="28.5" x14ac:dyDescent="0.35">
      <c r="A35" s="1"/>
      <c r="B35" s="1"/>
      <c r="C35" s="1"/>
      <c r="D35" s="1"/>
      <c r="E35" s="1"/>
      <c r="F35" s="1"/>
      <c r="G35" s="47"/>
      <c r="H35" s="47"/>
      <c r="I35" s="48"/>
      <c r="J35" s="49" t="s">
        <v>85</v>
      </c>
      <c r="K35" s="109"/>
      <c r="L35" s="3"/>
      <c r="M35" s="46"/>
      <c r="N35" s="46"/>
      <c r="O35" s="46"/>
      <c r="P35" s="46"/>
      <c r="Q35" s="2"/>
      <c r="R35" s="1"/>
      <c r="S35" s="1"/>
      <c r="T35" s="1"/>
      <c r="U35" s="1"/>
      <c r="V35" s="1"/>
      <c r="W35" s="1"/>
      <c r="X35" s="1"/>
    </row>
    <row r="36" spans="1:24" ht="23.25" x14ac:dyDescent="0.35">
      <c r="A36" s="1"/>
      <c r="B36" s="1"/>
      <c r="C36" s="1"/>
      <c r="D36" s="1"/>
      <c r="E36" s="1"/>
      <c r="F36" s="1"/>
      <c r="G36" s="1"/>
      <c r="H36" s="1"/>
      <c r="I36" s="2"/>
      <c r="J36" s="46"/>
      <c r="K36" s="46"/>
      <c r="L36" s="46"/>
      <c r="M36" s="46"/>
      <c r="N36" s="46"/>
      <c r="O36" s="46"/>
      <c r="P36" s="46"/>
      <c r="Q36" s="2"/>
      <c r="R36" s="1"/>
      <c r="S36" s="1"/>
      <c r="T36" s="1"/>
      <c r="U36" s="1"/>
      <c r="V36" s="1"/>
      <c r="W36" s="1"/>
      <c r="X36" s="1"/>
    </row>
    <row r="37" spans="1:24" x14ac:dyDescent="0.25">
      <c r="M37" s="4"/>
    </row>
    <row r="38" spans="1:24" ht="15.75" thickBot="1" x14ac:dyDescent="0.3">
      <c r="B38" s="5"/>
    </row>
    <row r="39" spans="1:24" ht="16.5" thickBot="1" x14ac:dyDescent="0.3">
      <c r="A39" s="265" t="s">
        <v>2</v>
      </c>
      <c r="B39" s="280"/>
      <c r="C39" s="280"/>
      <c r="D39" s="280"/>
      <c r="E39" s="280"/>
      <c r="F39" s="280"/>
      <c r="G39" s="266"/>
      <c r="H39" s="328" t="s">
        <v>3</v>
      </c>
      <c r="I39" s="359" t="s">
        <v>4</v>
      </c>
      <c r="J39" s="360"/>
      <c r="K39" s="360"/>
      <c r="L39" s="361"/>
      <c r="M39" s="359" t="s">
        <v>5</v>
      </c>
      <c r="N39" s="360"/>
      <c r="O39" s="361"/>
      <c r="P39" s="362" t="s">
        <v>6</v>
      </c>
      <c r="Q39" s="363"/>
      <c r="R39" s="363"/>
      <c r="S39" s="363"/>
      <c r="T39" s="363"/>
      <c r="U39" s="363"/>
      <c r="V39" s="364"/>
      <c r="W39" s="265" t="s">
        <v>7</v>
      </c>
      <c r="X39" s="266"/>
    </row>
    <row r="40" spans="1:24" ht="78.75" x14ac:dyDescent="0.25">
      <c r="A40" s="356" t="s">
        <v>8</v>
      </c>
      <c r="B40" s="318" t="s">
        <v>9</v>
      </c>
      <c r="C40" s="318" t="s">
        <v>10</v>
      </c>
      <c r="D40" s="318" t="s">
        <v>11</v>
      </c>
      <c r="E40" s="318" t="s">
        <v>12</v>
      </c>
      <c r="F40" s="318" t="s">
        <v>13</v>
      </c>
      <c r="G40" s="320" t="s">
        <v>14</v>
      </c>
      <c r="H40" s="329"/>
      <c r="I40" s="284" t="s">
        <v>15</v>
      </c>
      <c r="J40" s="6" t="s">
        <v>16</v>
      </c>
      <c r="K40" s="6" t="s">
        <v>17</v>
      </c>
      <c r="L40" s="50" t="s">
        <v>86</v>
      </c>
      <c r="M40" s="51" t="s">
        <v>19</v>
      </c>
      <c r="N40" s="6" t="s">
        <v>20</v>
      </c>
      <c r="O40" s="7" t="s">
        <v>21</v>
      </c>
      <c r="P40" s="8" t="s">
        <v>22</v>
      </c>
      <c r="Q40" s="9" t="s">
        <v>23</v>
      </c>
      <c r="R40" s="252" t="s">
        <v>24</v>
      </c>
      <c r="S40" s="9" t="s">
        <v>25</v>
      </c>
      <c r="T40" s="9" t="s">
        <v>26</v>
      </c>
      <c r="U40" s="9" t="s">
        <v>27</v>
      </c>
      <c r="V40" s="10" t="s">
        <v>28</v>
      </c>
      <c r="W40" s="52" t="s">
        <v>29</v>
      </c>
      <c r="X40" s="354" t="s">
        <v>87</v>
      </c>
    </row>
    <row r="41" spans="1:24" ht="16.5" thickBot="1" x14ac:dyDescent="0.3">
      <c r="A41" s="357"/>
      <c r="B41" s="319"/>
      <c r="C41" s="319"/>
      <c r="D41" s="319"/>
      <c r="E41" s="319"/>
      <c r="F41" s="319"/>
      <c r="G41" s="321"/>
      <c r="H41" s="330"/>
      <c r="I41" s="285"/>
      <c r="J41" s="12" t="s">
        <v>30</v>
      </c>
      <c r="K41" s="13" t="s">
        <v>31</v>
      </c>
      <c r="L41" s="53" t="s">
        <v>32</v>
      </c>
      <c r="M41" s="17" t="s">
        <v>33</v>
      </c>
      <c r="N41" s="19" t="s">
        <v>30</v>
      </c>
      <c r="O41" s="54" t="s">
        <v>33</v>
      </c>
      <c r="P41" s="17" t="s">
        <v>35</v>
      </c>
      <c r="Q41" s="18" t="s">
        <v>30</v>
      </c>
      <c r="R41" s="252"/>
      <c r="S41" s="19" t="s">
        <v>35</v>
      </c>
      <c r="T41" s="20" t="s">
        <v>36</v>
      </c>
      <c r="U41" s="20" t="s">
        <v>31</v>
      </c>
      <c r="V41" s="55" t="s">
        <v>37</v>
      </c>
      <c r="W41" s="56"/>
      <c r="X41" s="257"/>
    </row>
    <row r="42" spans="1:24" ht="15.75" x14ac:dyDescent="0.25">
      <c r="A42" s="351">
        <v>1</v>
      </c>
      <c r="B42" s="312" t="s">
        <v>88</v>
      </c>
      <c r="C42" s="346"/>
      <c r="D42" s="355">
        <v>64</v>
      </c>
      <c r="E42" s="347" t="s">
        <v>39</v>
      </c>
      <c r="F42" s="251">
        <v>1</v>
      </c>
      <c r="G42" s="247" t="s">
        <v>40</v>
      </c>
      <c r="H42" s="57" t="s">
        <v>41</v>
      </c>
      <c r="I42" s="58">
        <v>44242</v>
      </c>
      <c r="J42" s="58">
        <f>I42+12+2+2</f>
        <v>44258</v>
      </c>
      <c r="K42" s="58">
        <f>J42+3+2</f>
        <v>44263</v>
      </c>
      <c r="L42" s="58">
        <f>K42+30</f>
        <v>44293</v>
      </c>
      <c r="M42" s="58">
        <f>L42+15+6</f>
        <v>44314</v>
      </c>
      <c r="N42" s="58">
        <f>M42+12+2+2+1</f>
        <v>44331</v>
      </c>
      <c r="O42" s="58">
        <f>N42+15</f>
        <v>44346</v>
      </c>
      <c r="P42" s="59">
        <f>O42+7+2</f>
        <v>44355</v>
      </c>
      <c r="Q42" s="60">
        <f>P42+12+2+2+1+1</f>
        <v>44373</v>
      </c>
      <c r="R42" s="58" t="s">
        <v>89</v>
      </c>
      <c r="S42" s="58">
        <f>Q42+7+2</f>
        <v>44382</v>
      </c>
      <c r="T42" s="58">
        <f>S42+10+2+2</f>
        <v>44396</v>
      </c>
      <c r="U42" s="61">
        <f>T42+3+2</f>
        <v>44401</v>
      </c>
      <c r="V42" s="58">
        <f>U42+3</f>
        <v>44404</v>
      </c>
      <c r="W42" s="58">
        <f>V42+8</f>
        <v>44412</v>
      </c>
      <c r="X42" s="58"/>
    </row>
    <row r="43" spans="1:24" ht="15.75" x14ac:dyDescent="0.25">
      <c r="A43" s="353"/>
      <c r="B43" s="312"/>
      <c r="C43" s="246"/>
      <c r="D43" s="352"/>
      <c r="E43" s="251"/>
      <c r="F43" s="246"/>
      <c r="G43" s="227"/>
      <c r="H43" s="63" t="s">
        <v>42</v>
      </c>
      <c r="I43" s="158"/>
      <c r="J43" s="159"/>
      <c r="K43" s="159"/>
      <c r="L43" s="160"/>
      <c r="M43" s="158"/>
      <c r="N43" s="159"/>
      <c r="O43" s="161"/>
      <c r="P43" s="25"/>
      <c r="Q43" s="162"/>
      <c r="R43" s="159"/>
      <c r="S43" s="159"/>
      <c r="T43" s="159"/>
      <c r="U43" s="159"/>
      <c r="V43" s="161"/>
      <c r="W43" s="158"/>
      <c r="X43" s="160"/>
    </row>
    <row r="44" spans="1:24" ht="15.75" x14ac:dyDescent="0.25">
      <c r="A44" s="350">
        <v>2</v>
      </c>
      <c r="B44" s="312" t="s">
        <v>90</v>
      </c>
      <c r="C44" s="352"/>
      <c r="D44" s="352">
        <v>64</v>
      </c>
      <c r="E44" s="347" t="s">
        <v>39</v>
      </c>
      <c r="F44" s="246">
        <v>2</v>
      </c>
      <c r="G44" s="247" t="s">
        <v>40</v>
      </c>
      <c r="H44" s="57" t="s">
        <v>41</v>
      </c>
      <c r="I44" s="58">
        <v>44242</v>
      </c>
      <c r="J44" s="120">
        <f>I44+12+3</f>
        <v>44257</v>
      </c>
      <c r="K44" s="120">
        <f>J44+3+2</f>
        <v>44262</v>
      </c>
      <c r="L44" s="121">
        <f>K44+30</f>
        <v>44292</v>
      </c>
      <c r="M44" s="163">
        <f>L44+15+6</f>
        <v>44313</v>
      </c>
      <c r="N44" s="164">
        <f>M44+12+2+2</f>
        <v>44329</v>
      </c>
      <c r="O44" s="165">
        <f>N44+15+6</f>
        <v>44350</v>
      </c>
      <c r="P44" s="166">
        <f>O44+7+2+1</f>
        <v>44360</v>
      </c>
      <c r="Q44" s="167">
        <f>P44+12+4</f>
        <v>44376</v>
      </c>
      <c r="R44" s="164" t="s">
        <v>89</v>
      </c>
      <c r="S44" s="164">
        <f>Q44+7+2+1</f>
        <v>44386</v>
      </c>
      <c r="T44" s="164">
        <f>S44+10+2+2</f>
        <v>44400</v>
      </c>
      <c r="U44" s="168">
        <f>T44+3</f>
        <v>44403</v>
      </c>
      <c r="V44" s="165">
        <f>U44+3+2</f>
        <v>44408</v>
      </c>
      <c r="W44" s="58">
        <f>V44+8</f>
        <v>44416</v>
      </c>
      <c r="X44" s="169"/>
    </row>
    <row r="45" spans="1:24" ht="15.75" x14ac:dyDescent="0.25">
      <c r="A45" s="353"/>
      <c r="B45" s="312"/>
      <c r="C45" s="246"/>
      <c r="D45" s="352"/>
      <c r="E45" s="251"/>
      <c r="F45" s="246"/>
      <c r="G45" s="227"/>
      <c r="H45" s="63" t="s">
        <v>42</v>
      </c>
      <c r="I45" s="158"/>
      <c r="J45" s="159"/>
      <c r="K45" s="159"/>
      <c r="L45" s="160"/>
      <c r="M45" s="158"/>
      <c r="N45" s="159"/>
      <c r="O45" s="161"/>
      <c r="P45" s="25"/>
      <c r="Q45" s="162"/>
      <c r="R45" s="159"/>
      <c r="S45" s="159"/>
      <c r="T45" s="159"/>
      <c r="U45" s="159"/>
      <c r="V45" s="161"/>
      <c r="W45" s="158"/>
      <c r="X45" s="160"/>
    </row>
    <row r="46" spans="1:24" ht="15.75" x14ac:dyDescent="0.25">
      <c r="A46" s="350">
        <v>3</v>
      </c>
      <c r="B46" s="312" t="s">
        <v>91</v>
      </c>
      <c r="C46" s="352"/>
      <c r="D46" s="352">
        <v>64</v>
      </c>
      <c r="E46" s="347" t="s">
        <v>39</v>
      </c>
      <c r="F46" s="246">
        <v>4</v>
      </c>
      <c r="G46" s="227" t="s">
        <v>62</v>
      </c>
      <c r="H46" s="57" t="s">
        <v>41</v>
      </c>
      <c r="I46" s="58">
        <v>44246</v>
      </c>
      <c r="J46" s="170">
        <f>I46+12+2+2</f>
        <v>44262</v>
      </c>
      <c r="K46" s="170">
        <f>J46+3+2</f>
        <v>44267</v>
      </c>
      <c r="L46" s="169">
        <f>K46+30</f>
        <v>44297</v>
      </c>
      <c r="M46" s="171">
        <f>L46+15+2+2+2</f>
        <v>44318</v>
      </c>
      <c r="N46" s="170">
        <f>M46+12+2+2</f>
        <v>44334</v>
      </c>
      <c r="O46" s="172">
        <f>N46+15+6</f>
        <v>44355</v>
      </c>
      <c r="P46" s="173">
        <f>O46+7+2+1</f>
        <v>44365</v>
      </c>
      <c r="Q46" s="174">
        <f>P46+12+2+2</f>
        <v>44381</v>
      </c>
      <c r="R46" s="170"/>
      <c r="S46" s="170">
        <f>Q46+7+2</f>
        <v>44390</v>
      </c>
      <c r="T46" s="170">
        <f>S46+10+2+2</f>
        <v>44404</v>
      </c>
      <c r="U46" s="168">
        <f>T46+3</f>
        <v>44407</v>
      </c>
      <c r="V46" s="172">
        <f>U46+3</f>
        <v>44410</v>
      </c>
      <c r="W46" s="58">
        <f>V46+8</f>
        <v>44418</v>
      </c>
      <c r="X46" s="169"/>
    </row>
    <row r="47" spans="1:24" ht="15.75" x14ac:dyDescent="0.25">
      <c r="A47" s="353"/>
      <c r="B47" s="312"/>
      <c r="C47" s="246"/>
      <c r="D47" s="352"/>
      <c r="E47" s="251"/>
      <c r="F47" s="246"/>
      <c r="G47" s="227"/>
      <c r="H47" s="63" t="s">
        <v>42</v>
      </c>
      <c r="I47" s="158"/>
      <c r="J47" s="159"/>
      <c r="K47" s="159"/>
      <c r="L47" s="160"/>
      <c r="M47" s="158"/>
      <c r="N47" s="159"/>
      <c r="O47" s="161"/>
      <c r="P47" s="25"/>
      <c r="Q47" s="162"/>
      <c r="R47" s="159"/>
      <c r="S47" s="159"/>
      <c r="T47" s="159"/>
      <c r="U47" s="159"/>
      <c r="V47" s="161"/>
      <c r="W47" s="158"/>
      <c r="X47" s="160"/>
    </row>
    <row r="48" spans="1:24" ht="15.75" x14ac:dyDescent="0.25">
      <c r="A48" s="350">
        <v>4</v>
      </c>
      <c r="B48" s="312" t="s">
        <v>92</v>
      </c>
      <c r="C48" s="352"/>
      <c r="D48" s="352">
        <v>64</v>
      </c>
      <c r="E48" s="347" t="s">
        <v>39</v>
      </c>
      <c r="F48" s="246">
        <v>5</v>
      </c>
      <c r="G48" s="247" t="s">
        <v>40</v>
      </c>
      <c r="H48" s="57" t="s">
        <v>41</v>
      </c>
      <c r="I48" s="58">
        <v>44246</v>
      </c>
      <c r="J48" s="170">
        <f>I48+12+2+2</f>
        <v>44262</v>
      </c>
      <c r="K48" s="170">
        <f>J48+3+2</f>
        <v>44267</v>
      </c>
      <c r="L48" s="169">
        <f>K48+30</f>
        <v>44297</v>
      </c>
      <c r="M48" s="171">
        <f>L48+15+2+2+2</f>
        <v>44318</v>
      </c>
      <c r="N48" s="170">
        <f>M48+12+2+2</f>
        <v>44334</v>
      </c>
      <c r="O48" s="172">
        <f>N48+15+6</f>
        <v>44355</v>
      </c>
      <c r="P48" s="173">
        <f>O48+7+2+1</f>
        <v>44365</v>
      </c>
      <c r="Q48" s="174">
        <f>P48+12+2+2</f>
        <v>44381</v>
      </c>
      <c r="R48" s="170"/>
      <c r="S48" s="170">
        <f>Q48+7+2</f>
        <v>44390</v>
      </c>
      <c r="T48" s="170">
        <f>S48+10+2+2</f>
        <v>44404</v>
      </c>
      <c r="U48" s="168">
        <f>T48+3</f>
        <v>44407</v>
      </c>
      <c r="V48" s="172">
        <f>U48+3</f>
        <v>44410</v>
      </c>
      <c r="W48" s="58">
        <f>V48+8</f>
        <v>44418</v>
      </c>
      <c r="X48" s="169"/>
    </row>
    <row r="49" spans="1:24" ht="15.75" x14ac:dyDescent="0.25">
      <c r="A49" s="353"/>
      <c r="B49" s="312"/>
      <c r="C49" s="246"/>
      <c r="D49" s="352"/>
      <c r="E49" s="251"/>
      <c r="F49" s="246"/>
      <c r="G49" s="227"/>
      <c r="H49" s="63" t="s">
        <v>42</v>
      </c>
      <c r="I49" s="158"/>
      <c r="J49" s="159"/>
      <c r="K49" s="159"/>
      <c r="L49" s="160"/>
      <c r="M49" s="158"/>
      <c r="N49" s="159"/>
      <c r="O49" s="161"/>
      <c r="P49" s="25"/>
      <c r="Q49" s="162"/>
      <c r="R49" s="159"/>
      <c r="S49" s="159"/>
      <c r="T49" s="159"/>
      <c r="U49" s="159"/>
      <c r="V49" s="161"/>
      <c r="W49" s="158"/>
      <c r="X49" s="160"/>
    </row>
    <row r="50" spans="1:24" ht="15.75" x14ac:dyDescent="0.25">
      <c r="A50" s="350">
        <v>5</v>
      </c>
      <c r="B50" s="312" t="s">
        <v>93</v>
      </c>
      <c r="C50" s="352"/>
      <c r="D50" s="352">
        <v>64</v>
      </c>
      <c r="E50" s="347" t="s">
        <v>39</v>
      </c>
      <c r="F50" s="246">
        <v>6</v>
      </c>
      <c r="G50" s="247" t="s">
        <v>40</v>
      </c>
      <c r="H50" s="57" t="s">
        <v>41</v>
      </c>
      <c r="I50" s="58">
        <v>44246</v>
      </c>
      <c r="J50" s="170">
        <f>I50+12+2+2</f>
        <v>44262</v>
      </c>
      <c r="K50" s="170">
        <f>J50+3+2</f>
        <v>44267</v>
      </c>
      <c r="L50" s="169">
        <f>K50+30</f>
        <v>44297</v>
      </c>
      <c r="M50" s="171">
        <f>L50+15+2+2+2</f>
        <v>44318</v>
      </c>
      <c r="N50" s="170">
        <f>M50+12+2+2</f>
        <v>44334</v>
      </c>
      <c r="O50" s="172">
        <f>N50+15+6</f>
        <v>44355</v>
      </c>
      <c r="P50" s="173">
        <f>O50+7+2+1</f>
        <v>44365</v>
      </c>
      <c r="Q50" s="174">
        <f>P50+12+2+2</f>
        <v>44381</v>
      </c>
      <c r="R50" s="170"/>
      <c r="S50" s="170">
        <f>Q50+7+2</f>
        <v>44390</v>
      </c>
      <c r="T50" s="170">
        <f>S50+10+2+2</f>
        <v>44404</v>
      </c>
      <c r="U50" s="168">
        <f>T50+3</f>
        <v>44407</v>
      </c>
      <c r="V50" s="172">
        <f>U50+3</f>
        <v>44410</v>
      </c>
      <c r="W50" s="58">
        <f>V50+8</f>
        <v>44418</v>
      </c>
      <c r="X50" s="169"/>
    </row>
    <row r="51" spans="1:24" ht="15.75" x14ac:dyDescent="0.25">
      <c r="A51" s="351"/>
      <c r="B51" s="343"/>
      <c r="C51" s="246"/>
      <c r="D51" s="345"/>
      <c r="E51" s="251"/>
      <c r="F51" s="347"/>
      <c r="G51" s="227"/>
      <c r="H51" s="75" t="s">
        <v>42</v>
      </c>
      <c r="I51" s="175"/>
      <c r="J51" s="176"/>
      <c r="K51" s="176"/>
      <c r="L51" s="177"/>
      <c r="M51" s="175"/>
      <c r="N51" s="176"/>
      <c r="O51" s="178"/>
      <c r="P51" s="179"/>
      <c r="Q51" s="180"/>
      <c r="R51" s="176"/>
      <c r="S51" s="176"/>
      <c r="T51" s="176"/>
      <c r="U51" s="176"/>
      <c r="V51" s="178"/>
      <c r="W51" s="175"/>
      <c r="X51" s="177"/>
    </row>
    <row r="52" spans="1:24" ht="15.75" x14ac:dyDescent="0.25">
      <c r="A52" s="341">
        <v>6</v>
      </c>
      <c r="B52" s="343" t="s">
        <v>94</v>
      </c>
      <c r="C52" s="347"/>
      <c r="D52" s="345">
        <v>64</v>
      </c>
      <c r="E52" s="181" t="s">
        <v>39</v>
      </c>
      <c r="F52" s="347">
        <v>7</v>
      </c>
      <c r="G52" s="247" t="s">
        <v>40</v>
      </c>
      <c r="H52" s="57" t="s">
        <v>41</v>
      </c>
      <c r="I52" s="58">
        <v>44249</v>
      </c>
      <c r="J52" s="170">
        <f>I52+12+2+2</f>
        <v>44265</v>
      </c>
      <c r="K52" s="170">
        <f>J52+3+2</f>
        <v>44270</v>
      </c>
      <c r="L52" s="169">
        <f>K52+30</f>
        <v>44300</v>
      </c>
      <c r="M52" s="171">
        <f>L52+15+2+2+2</f>
        <v>44321</v>
      </c>
      <c r="N52" s="170">
        <f>M52+12+2+2</f>
        <v>44337</v>
      </c>
      <c r="O52" s="172">
        <f>N52+15+6</f>
        <v>44358</v>
      </c>
      <c r="P52" s="173">
        <f>O52+7+2+1</f>
        <v>44368</v>
      </c>
      <c r="Q52" s="174">
        <f>P52+12+2+2</f>
        <v>44384</v>
      </c>
      <c r="R52" s="170"/>
      <c r="S52" s="170">
        <f>Q52+7+2</f>
        <v>44393</v>
      </c>
      <c r="T52" s="170">
        <f>S52+10+2+2</f>
        <v>44407</v>
      </c>
      <c r="U52" s="168">
        <f>T52+3</f>
        <v>44410</v>
      </c>
      <c r="V52" s="172">
        <f>U52+3</f>
        <v>44413</v>
      </c>
      <c r="W52" s="58">
        <f>V52+8</f>
        <v>44421</v>
      </c>
      <c r="X52" s="169"/>
    </row>
    <row r="53" spans="1:24" ht="15.75" x14ac:dyDescent="0.25">
      <c r="A53" s="342"/>
      <c r="B53" s="344"/>
      <c r="C53" s="251"/>
      <c r="D53" s="346"/>
      <c r="E53" s="181"/>
      <c r="F53" s="251"/>
      <c r="G53" s="227"/>
      <c r="H53" s="75" t="s">
        <v>42</v>
      </c>
      <c r="I53" s="182"/>
      <c r="J53" s="176"/>
      <c r="K53" s="176"/>
      <c r="L53" s="177"/>
      <c r="M53" s="175"/>
      <c r="N53" s="176"/>
      <c r="O53" s="178"/>
      <c r="P53" s="179"/>
      <c r="Q53" s="180"/>
      <c r="R53" s="176"/>
      <c r="S53" s="176"/>
      <c r="T53" s="176"/>
      <c r="U53" s="176"/>
      <c r="V53" s="178"/>
      <c r="W53" s="182"/>
      <c r="X53" s="178"/>
    </row>
    <row r="54" spans="1:24" ht="15.75" x14ac:dyDescent="0.25">
      <c r="A54" s="341">
        <v>7</v>
      </c>
      <c r="B54" s="343" t="s">
        <v>95</v>
      </c>
      <c r="C54" s="345"/>
      <c r="D54" s="345">
        <v>64</v>
      </c>
      <c r="E54" s="347" t="s">
        <v>39</v>
      </c>
      <c r="F54" s="347">
        <v>8</v>
      </c>
      <c r="G54" s="247" t="s">
        <v>40</v>
      </c>
      <c r="H54" s="57" t="s">
        <v>41</v>
      </c>
      <c r="I54" s="58">
        <v>44249</v>
      </c>
      <c r="J54" s="170">
        <f>I54+12+2+2</f>
        <v>44265</v>
      </c>
      <c r="K54" s="170">
        <f>J54+3+2</f>
        <v>44270</v>
      </c>
      <c r="L54" s="169">
        <f>K54+30</f>
        <v>44300</v>
      </c>
      <c r="M54" s="171">
        <f>L54+15+2+2+2</f>
        <v>44321</v>
      </c>
      <c r="N54" s="170">
        <f>M54+12+2+2</f>
        <v>44337</v>
      </c>
      <c r="O54" s="172">
        <f>N54+15+6</f>
        <v>44358</v>
      </c>
      <c r="P54" s="173">
        <f>O54+7+2+1</f>
        <v>44368</v>
      </c>
      <c r="Q54" s="174">
        <f>P54+12+2+2</f>
        <v>44384</v>
      </c>
      <c r="R54" s="170"/>
      <c r="S54" s="170">
        <f>Q54+7+2</f>
        <v>44393</v>
      </c>
      <c r="T54" s="170">
        <f>S54+10+2+2</f>
        <v>44407</v>
      </c>
      <c r="U54" s="168">
        <f>T54+3</f>
        <v>44410</v>
      </c>
      <c r="V54" s="172">
        <f>U54+3</f>
        <v>44413</v>
      </c>
      <c r="W54" s="58">
        <f>V54+8</f>
        <v>44421</v>
      </c>
      <c r="X54" s="169"/>
    </row>
    <row r="55" spans="1:24" ht="15.75" x14ac:dyDescent="0.25">
      <c r="A55" s="342"/>
      <c r="B55" s="344"/>
      <c r="C55" s="251"/>
      <c r="D55" s="346"/>
      <c r="E55" s="251"/>
      <c r="F55" s="251"/>
      <c r="G55" s="227"/>
      <c r="H55" s="75" t="s">
        <v>42</v>
      </c>
      <c r="I55" s="182"/>
      <c r="J55" s="176"/>
      <c r="K55" s="176"/>
      <c r="L55" s="177"/>
      <c r="M55" s="175"/>
      <c r="N55" s="176"/>
      <c r="O55" s="178"/>
      <c r="P55" s="179"/>
      <c r="Q55" s="180"/>
      <c r="R55" s="176"/>
      <c r="S55" s="176"/>
      <c r="T55" s="176"/>
      <c r="U55" s="176"/>
      <c r="V55" s="178"/>
      <c r="W55" s="182"/>
      <c r="X55" s="178"/>
    </row>
    <row r="56" spans="1:24" ht="15.75" x14ac:dyDescent="0.25">
      <c r="A56" s="348">
        <v>8</v>
      </c>
      <c r="B56" s="343" t="s">
        <v>95</v>
      </c>
      <c r="C56" s="345"/>
      <c r="D56" s="345">
        <v>64</v>
      </c>
      <c r="E56" s="347" t="s">
        <v>39</v>
      </c>
      <c r="F56" s="347">
        <v>9</v>
      </c>
      <c r="G56" s="247" t="s">
        <v>40</v>
      </c>
      <c r="H56" s="57" t="s">
        <v>41</v>
      </c>
      <c r="I56" s="58">
        <v>44249</v>
      </c>
      <c r="J56" s="170">
        <f>I56+12+2+2</f>
        <v>44265</v>
      </c>
      <c r="K56" s="170">
        <f>J56+3+2</f>
        <v>44270</v>
      </c>
      <c r="L56" s="169">
        <f>K56+30</f>
        <v>44300</v>
      </c>
      <c r="M56" s="171">
        <f>L56+15+2+2+2</f>
        <v>44321</v>
      </c>
      <c r="N56" s="170">
        <f>M56+12+2+2</f>
        <v>44337</v>
      </c>
      <c r="O56" s="172">
        <f>N56+15+6</f>
        <v>44358</v>
      </c>
      <c r="P56" s="173">
        <f>O56+7+2+1</f>
        <v>44368</v>
      </c>
      <c r="Q56" s="174">
        <f>P56+12+2+2</f>
        <v>44384</v>
      </c>
      <c r="R56" s="170"/>
      <c r="S56" s="170">
        <f>Q56+7+2</f>
        <v>44393</v>
      </c>
      <c r="T56" s="170">
        <f>S56+10+2+2</f>
        <v>44407</v>
      </c>
      <c r="U56" s="168">
        <f>T56+3</f>
        <v>44410</v>
      </c>
      <c r="V56" s="172">
        <f>U56+3</f>
        <v>44413</v>
      </c>
      <c r="W56" s="58">
        <f>V56+8</f>
        <v>44421</v>
      </c>
      <c r="X56" s="169"/>
    </row>
    <row r="57" spans="1:24" ht="15.75" x14ac:dyDescent="0.25">
      <c r="A57" s="349"/>
      <c r="B57" s="344"/>
      <c r="C57" s="251"/>
      <c r="D57" s="346"/>
      <c r="E57" s="251"/>
      <c r="F57" s="251"/>
      <c r="G57" s="227"/>
      <c r="H57" s="75" t="s">
        <v>42</v>
      </c>
      <c r="I57" s="182"/>
      <c r="J57" s="176"/>
      <c r="K57" s="176"/>
      <c r="L57" s="177"/>
      <c r="M57" s="175"/>
      <c r="N57" s="176"/>
      <c r="O57" s="178"/>
      <c r="P57" s="179"/>
      <c r="Q57" s="180"/>
      <c r="R57" s="176"/>
      <c r="S57" s="176"/>
      <c r="T57" s="176"/>
      <c r="U57" s="176"/>
      <c r="V57" s="178"/>
      <c r="W57" s="182"/>
      <c r="X57" s="178"/>
    </row>
    <row r="58" spans="1:24" ht="15.75" x14ac:dyDescent="0.25">
      <c r="A58" s="341">
        <v>9</v>
      </c>
      <c r="B58" s="343" t="s">
        <v>96</v>
      </c>
      <c r="C58" s="345"/>
      <c r="D58" s="345">
        <v>64</v>
      </c>
      <c r="E58" s="347" t="s">
        <v>39</v>
      </c>
      <c r="F58" s="347">
        <v>10</v>
      </c>
      <c r="G58" s="247" t="s">
        <v>40</v>
      </c>
      <c r="H58" s="77" t="s">
        <v>41</v>
      </c>
      <c r="I58" s="58">
        <v>44249</v>
      </c>
      <c r="J58" s="170">
        <f>I58+12+2+2+1</f>
        <v>44266</v>
      </c>
      <c r="K58" s="170">
        <f>J58+3</f>
        <v>44269</v>
      </c>
      <c r="L58" s="169">
        <f>K58+30+2</f>
        <v>44301</v>
      </c>
      <c r="M58" s="171">
        <f>L58+15+6</f>
        <v>44322</v>
      </c>
      <c r="N58" s="170">
        <f>M58+12+2+2</f>
        <v>44338</v>
      </c>
      <c r="O58" s="172">
        <f>N58+15+6</f>
        <v>44359</v>
      </c>
      <c r="P58" s="173">
        <f>O58+7+2</f>
        <v>44368</v>
      </c>
      <c r="Q58" s="174">
        <f>P58+12+2+2+1</f>
        <v>44385</v>
      </c>
      <c r="R58" s="170"/>
      <c r="S58" s="170">
        <f>Q58+7+2</f>
        <v>44394</v>
      </c>
      <c r="T58" s="170">
        <f>S58+10+2+2</f>
        <v>44408</v>
      </c>
      <c r="U58" s="168">
        <f>T58+3+2</f>
        <v>44413</v>
      </c>
      <c r="V58" s="172">
        <f>U58+3</f>
        <v>44416</v>
      </c>
      <c r="W58" s="58">
        <f>V58+8</f>
        <v>44424</v>
      </c>
      <c r="X58" s="159"/>
    </row>
    <row r="59" spans="1:24" ht="15.75" x14ac:dyDescent="0.25">
      <c r="A59" s="342"/>
      <c r="B59" s="344"/>
      <c r="C59" s="251"/>
      <c r="D59" s="346"/>
      <c r="E59" s="251"/>
      <c r="F59" s="251"/>
      <c r="G59" s="227"/>
      <c r="H59" s="78" t="s">
        <v>42</v>
      </c>
      <c r="I59" s="159"/>
      <c r="J59" s="159"/>
      <c r="K59" s="159"/>
      <c r="L59" s="159"/>
      <c r="M59" s="159"/>
      <c r="N59" s="159"/>
      <c r="O59" s="159"/>
      <c r="P59" s="162"/>
      <c r="Q59" s="162"/>
      <c r="R59" s="159"/>
      <c r="S59" s="159"/>
      <c r="T59" s="159"/>
      <c r="U59" s="159"/>
      <c r="V59" s="159"/>
      <c r="W59" s="159"/>
      <c r="X59" s="159"/>
    </row>
    <row r="60" spans="1:24" ht="16.5" thickBot="1" x14ac:dyDescent="0.3">
      <c r="A60" s="183"/>
      <c r="B60" s="184" t="s">
        <v>43</v>
      </c>
      <c r="C60" s="185"/>
      <c r="D60" s="186"/>
      <c r="E60" s="130"/>
      <c r="F60" s="130"/>
      <c r="G60" s="131"/>
      <c r="H60" s="187"/>
      <c r="I60" s="188"/>
      <c r="J60" s="137"/>
      <c r="K60" s="137"/>
      <c r="L60" s="141"/>
      <c r="M60" s="136"/>
      <c r="N60" s="137"/>
      <c r="O60" s="138"/>
      <c r="P60" s="139"/>
      <c r="Q60" s="139"/>
      <c r="R60" s="137"/>
      <c r="S60" s="137"/>
      <c r="T60" s="137"/>
      <c r="U60" s="140"/>
      <c r="V60" s="141"/>
      <c r="W60" s="136"/>
      <c r="X60" s="138"/>
    </row>
    <row r="61" spans="1:24" x14ac:dyDescent="0.2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5"/>
      <c r="R61" s="84"/>
      <c r="S61" s="84"/>
      <c r="T61" s="84"/>
      <c r="U61" s="84"/>
      <c r="V61" s="84"/>
      <c r="W61" s="86"/>
      <c r="X61" s="86"/>
    </row>
    <row r="62" spans="1:24" x14ac:dyDescent="0.25">
      <c r="J62" s="87"/>
      <c r="K62" s="87"/>
      <c r="L62" s="87"/>
      <c r="M62" s="87"/>
      <c r="N62" s="87"/>
      <c r="O62" s="87"/>
      <c r="P62" s="87"/>
      <c r="Q62" s="87"/>
      <c r="V62" s="88"/>
      <c r="W62" s="86"/>
    </row>
    <row r="63" spans="1:24" ht="18.75" x14ac:dyDescent="0.25">
      <c r="B63" s="340"/>
      <c r="C63" s="340"/>
      <c r="D63" s="340"/>
    </row>
    <row r="64" spans="1:24" ht="15.75" x14ac:dyDescent="0.25">
      <c r="B64" s="89"/>
    </row>
    <row r="65" spans="1:24" x14ac:dyDescent="0.25">
      <c r="J65" s="87"/>
      <c r="K65" s="87"/>
      <c r="L65" s="87"/>
      <c r="M65" s="87"/>
      <c r="N65" s="87"/>
      <c r="O65" s="87"/>
      <c r="P65" s="87"/>
      <c r="Q65" s="87"/>
      <c r="V65" s="88" t="e">
        <f>+#REF!/20</f>
        <v>#REF!</v>
      </c>
      <c r="W65" s="86" t="s">
        <v>97</v>
      </c>
    </row>
    <row r="66" spans="1:24" ht="23.25" x14ac:dyDescent="0.35">
      <c r="B66" s="40"/>
      <c r="C66" s="41"/>
      <c r="D66" s="41"/>
      <c r="E66" s="41"/>
      <c r="F66" s="41"/>
      <c r="G66" s="41"/>
      <c r="J66" s="41"/>
      <c r="K66" s="42" t="s">
        <v>75</v>
      </c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</row>
    <row r="67" spans="1:24" x14ac:dyDescent="0.2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</row>
    <row r="68" spans="1:24" x14ac:dyDescent="0.25">
      <c r="A68" s="143"/>
      <c r="B68" s="156" t="s">
        <v>76</v>
      </c>
      <c r="C68" s="323" t="s">
        <v>77</v>
      </c>
      <c r="D68" s="324"/>
      <c r="E68" s="324"/>
      <c r="F68" s="324"/>
      <c r="G68" s="324"/>
      <c r="H68" s="324"/>
      <c r="I68" s="325"/>
      <c r="J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4" x14ac:dyDescent="0.25">
      <c r="A69" s="143"/>
      <c r="B69" s="156" t="s">
        <v>78</v>
      </c>
      <c r="C69" s="323">
        <v>2021</v>
      </c>
      <c r="D69" s="324"/>
      <c r="E69" s="324"/>
      <c r="F69" s="324"/>
      <c r="G69" s="324"/>
      <c r="H69" s="324"/>
      <c r="I69" s="325"/>
      <c r="J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4" x14ac:dyDescent="0.25">
      <c r="A70" s="143"/>
      <c r="B70" s="156" t="s">
        <v>79</v>
      </c>
      <c r="C70" s="323" t="s">
        <v>80</v>
      </c>
      <c r="D70" s="324"/>
      <c r="E70" s="324"/>
      <c r="F70" s="324"/>
      <c r="G70" s="324"/>
      <c r="H70" s="324"/>
      <c r="I70" s="325"/>
      <c r="J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4" ht="26.25" x14ac:dyDescent="0.25">
      <c r="A71" s="143"/>
      <c r="B71" s="156" t="s">
        <v>81</v>
      </c>
      <c r="C71" s="323" t="s">
        <v>82</v>
      </c>
      <c r="D71" s="324"/>
      <c r="E71" s="324"/>
      <c r="F71" s="324"/>
      <c r="G71" s="324"/>
      <c r="H71" s="324"/>
      <c r="I71" s="325"/>
      <c r="J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4" x14ac:dyDescent="0.25">
      <c r="A72" s="143"/>
      <c r="B72" s="156" t="s">
        <v>83</v>
      </c>
      <c r="C72" s="323" t="s">
        <v>98</v>
      </c>
      <c r="D72" s="324"/>
      <c r="E72" s="324"/>
      <c r="F72" s="324"/>
      <c r="G72" s="324"/>
      <c r="H72" s="324"/>
      <c r="I72" s="325"/>
      <c r="J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4" ht="15.75" x14ac:dyDescent="0.25">
      <c r="A73" s="43"/>
      <c r="B73" s="44"/>
      <c r="C73" s="44"/>
      <c r="D73" s="44"/>
      <c r="E73" s="44"/>
      <c r="F73" s="44"/>
      <c r="G73" s="44"/>
      <c r="H73" s="44"/>
      <c r="I73" s="44"/>
      <c r="J73" s="45"/>
      <c r="K73" s="43"/>
      <c r="L73" s="43"/>
      <c r="M73" s="43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5" spans="1:24" ht="15.75" x14ac:dyDescent="0.25">
      <c r="A75" s="43"/>
      <c r="B75" s="44"/>
      <c r="C75" s="44"/>
      <c r="D75" s="44"/>
      <c r="E75" s="44"/>
      <c r="F75" s="44"/>
      <c r="G75" s="44"/>
      <c r="H75" s="44"/>
      <c r="I75" s="44"/>
      <c r="J75" s="45"/>
      <c r="K75" s="43"/>
      <c r="L75" s="43"/>
      <c r="M75" s="43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</row>
    <row r="76" spans="1:24" ht="23.25" x14ac:dyDescent="0.35">
      <c r="A76" s="1"/>
      <c r="B76" s="1"/>
      <c r="C76" s="1"/>
      <c r="D76" s="1"/>
      <c r="E76" s="1"/>
      <c r="F76" s="1"/>
      <c r="G76" s="1"/>
      <c r="H76" s="1"/>
      <c r="I76" s="2"/>
      <c r="J76" s="326" t="s">
        <v>99</v>
      </c>
      <c r="K76" s="326"/>
      <c r="L76" s="326"/>
      <c r="M76" s="326"/>
      <c r="N76" s="326"/>
      <c r="O76" s="326"/>
      <c r="P76" s="326"/>
      <c r="Q76" s="46"/>
      <c r="R76" s="1"/>
      <c r="S76" s="1"/>
      <c r="T76" s="1"/>
      <c r="U76" s="1"/>
      <c r="V76" s="1"/>
      <c r="W76" s="1"/>
      <c r="X76" s="1"/>
    </row>
    <row r="77" spans="1:24" ht="23.25" x14ac:dyDescent="0.35">
      <c r="A77" s="1"/>
      <c r="B77" s="1"/>
      <c r="C77" s="1"/>
      <c r="D77" s="1"/>
      <c r="E77" s="1"/>
      <c r="F77" s="1"/>
      <c r="G77" s="1"/>
      <c r="H77" s="1"/>
      <c r="I77" s="2"/>
      <c r="J77" s="46"/>
      <c r="K77" s="46"/>
      <c r="L77" s="46"/>
      <c r="M77" s="46"/>
      <c r="N77" s="46"/>
      <c r="O77" s="46"/>
      <c r="P77" s="46"/>
      <c r="Q77" s="46"/>
      <c r="R77" s="1"/>
      <c r="S77" s="1"/>
      <c r="T77" s="1"/>
      <c r="U77" s="1"/>
      <c r="V77" s="1"/>
      <c r="W77" s="1"/>
      <c r="X77" s="1"/>
    </row>
    <row r="78" spans="1:24" ht="28.5" x14ac:dyDescent="0.35">
      <c r="A78" s="1"/>
      <c r="B78" s="1"/>
      <c r="C78" s="1"/>
      <c r="D78" s="1"/>
      <c r="E78" s="1"/>
      <c r="F78" s="1"/>
      <c r="G78" s="47"/>
      <c r="H78" s="47"/>
      <c r="I78" s="48"/>
      <c r="J78" s="49" t="s">
        <v>100</v>
      </c>
      <c r="K78" s="3"/>
      <c r="L78" s="3"/>
      <c r="M78" s="46"/>
      <c r="N78" s="46"/>
      <c r="O78" s="46"/>
      <c r="P78" s="46"/>
      <c r="Q78" s="46"/>
      <c r="R78" s="1"/>
      <c r="S78" s="1"/>
      <c r="T78" s="1"/>
      <c r="U78" s="1"/>
      <c r="V78" s="1"/>
      <c r="W78" s="1"/>
      <c r="X78" s="1"/>
    </row>
    <row r="79" spans="1:24" ht="23.25" x14ac:dyDescent="0.35">
      <c r="A79" s="1"/>
      <c r="B79" s="1"/>
      <c r="C79" s="1"/>
      <c r="D79" s="1"/>
      <c r="E79" s="1"/>
      <c r="F79" s="1"/>
      <c r="G79" s="1"/>
      <c r="H79" s="1"/>
      <c r="I79" s="2"/>
      <c r="J79" s="46"/>
      <c r="K79" s="46"/>
      <c r="L79" s="46"/>
      <c r="M79" s="46"/>
      <c r="N79" s="46"/>
      <c r="O79" s="46"/>
      <c r="P79" s="46"/>
      <c r="Q79" s="46"/>
      <c r="R79" s="1"/>
      <c r="S79" s="1"/>
      <c r="T79" s="1"/>
      <c r="U79" s="1"/>
      <c r="V79" s="1"/>
      <c r="W79" s="1"/>
      <c r="X79" s="1"/>
    </row>
    <row r="80" spans="1:24" x14ac:dyDescent="0.25">
      <c r="M80" s="4"/>
    </row>
    <row r="81" spans="1:24" ht="15.75" thickBot="1" x14ac:dyDescent="0.3">
      <c r="B81" s="5"/>
    </row>
    <row r="82" spans="1:24" ht="18.75" thickBot="1" x14ac:dyDescent="0.3">
      <c r="A82" s="314" t="s">
        <v>2</v>
      </c>
      <c r="B82" s="327"/>
      <c r="C82" s="327"/>
      <c r="D82" s="327"/>
      <c r="E82" s="327"/>
      <c r="F82" s="327"/>
      <c r="G82" s="315"/>
      <c r="H82" s="328" t="s">
        <v>3</v>
      </c>
      <c r="I82" s="331" t="s">
        <v>4</v>
      </c>
      <c r="J82" s="332"/>
      <c r="K82" s="332"/>
      <c r="L82" s="333"/>
      <c r="M82" s="334" t="s">
        <v>5</v>
      </c>
      <c r="N82" s="335"/>
      <c r="O82" s="336"/>
      <c r="P82" s="337" t="s">
        <v>6</v>
      </c>
      <c r="Q82" s="338"/>
      <c r="R82" s="338"/>
      <c r="S82" s="338"/>
      <c r="T82" s="338"/>
      <c r="U82" s="338"/>
      <c r="V82" s="339"/>
      <c r="W82" s="314" t="s">
        <v>7</v>
      </c>
      <c r="X82" s="315"/>
    </row>
    <row r="83" spans="1:24" ht="78.75" x14ac:dyDescent="0.25">
      <c r="A83" s="316" t="s">
        <v>8</v>
      </c>
      <c r="B83" s="318" t="s">
        <v>9</v>
      </c>
      <c r="C83" s="318" t="s">
        <v>10</v>
      </c>
      <c r="D83" s="318" t="s">
        <v>11</v>
      </c>
      <c r="E83" s="318" t="s">
        <v>12</v>
      </c>
      <c r="F83" s="318" t="s">
        <v>13</v>
      </c>
      <c r="G83" s="320" t="s">
        <v>14</v>
      </c>
      <c r="H83" s="329"/>
      <c r="I83" s="284" t="s">
        <v>15</v>
      </c>
      <c r="J83" s="6" t="s">
        <v>16</v>
      </c>
      <c r="K83" s="6" t="s">
        <v>17</v>
      </c>
      <c r="L83" s="50" t="s">
        <v>86</v>
      </c>
      <c r="M83" s="51" t="s">
        <v>19</v>
      </c>
      <c r="N83" s="6" t="s">
        <v>20</v>
      </c>
      <c r="O83" s="7" t="s">
        <v>21</v>
      </c>
      <c r="P83" s="8" t="s">
        <v>22</v>
      </c>
      <c r="Q83" s="9" t="s">
        <v>23</v>
      </c>
      <c r="R83" s="253" t="s">
        <v>24</v>
      </c>
      <c r="S83" s="9" t="s">
        <v>25</v>
      </c>
      <c r="T83" s="9" t="s">
        <v>26</v>
      </c>
      <c r="U83" s="9" t="s">
        <v>27</v>
      </c>
      <c r="V83" s="10" t="s">
        <v>28</v>
      </c>
      <c r="W83" s="52" t="s">
        <v>29</v>
      </c>
      <c r="X83" s="309" t="s">
        <v>87</v>
      </c>
    </row>
    <row r="84" spans="1:24" ht="16.5" thickBot="1" x14ac:dyDescent="0.3">
      <c r="A84" s="317"/>
      <c r="B84" s="319"/>
      <c r="C84" s="319"/>
      <c r="D84" s="319"/>
      <c r="E84" s="319"/>
      <c r="F84" s="319"/>
      <c r="G84" s="321"/>
      <c r="H84" s="330"/>
      <c r="I84" s="285"/>
      <c r="J84" s="12" t="s">
        <v>30</v>
      </c>
      <c r="K84" s="13" t="s">
        <v>31</v>
      </c>
      <c r="L84" s="53" t="s">
        <v>32</v>
      </c>
      <c r="M84" s="17" t="s">
        <v>33</v>
      </c>
      <c r="N84" s="19" t="s">
        <v>30</v>
      </c>
      <c r="O84" s="54" t="s">
        <v>33</v>
      </c>
      <c r="P84" s="17" t="s">
        <v>35</v>
      </c>
      <c r="Q84" s="18" t="s">
        <v>30</v>
      </c>
      <c r="R84" s="322"/>
      <c r="S84" s="19" t="s">
        <v>35</v>
      </c>
      <c r="T84" s="20" t="s">
        <v>36</v>
      </c>
      <c r="U84" s="20" t="s">
        <v>31</v>
      </c>
      <c r="V84" s="55" t="s">
        <v>37</v>
      </c>
      <c r="W84" s="56"/>
      <c r="X84" s="310"/>
    </row>
    <row r="85" spans="1:24" ht="15.75" x14ac:dyDescent="0.25">
      <c r="A85" s="311">
        <v>1</v>
      </c>
      <c r="B85" s="312" t="s">
        <v>101</v>
      </c>
      <c r="C85" s="300"/>
      <c r="D85" s="313">
        <v>64</v>
      </c>
      <c r="E85" s="304" t="s">
        <v>39</v>
      </c>
      <c r="F85" s="304">
        <v>11</v>
      </c>
      <c r="G85" s="287" t="s">
        <v>72</v>
      </c>
      <c r="H85" s="57" t="s">
        <v>41</v>
      </c>
      <c r="I85" s="58">
        <v>44249</v>
      </c>
      <c r="J85" s="70">
        <f>I85+12+2+2</f>
        <v>44265</v>
      </c>
      <c r="K85" s="70">
        <f>J85+3+2</f>
        <v>44270</v>
      </c>
      <c r="L85" s="69">
        <f>K85+30+2</f>
        <v>44302</v>
      </c>
      <c r="M85" s="71">
        <f>L85+15+6</f>
        <v>44323</v>
      </c>
      <c r="N85" s="70">
        <f>M85+12+2+2+1</f>
        <v>44340</v>
      </c>
      <c r="O85" s="72">
        <f>N85+15+6</f>
        <v>44361</v>
      </c>
      <c r="P85" s="73">
        <f>O85+7+2</f>
        <v>44370</v>
      </c>
      <c r="Q85" s="74">
        <f>P85+12+2+2</f>
        <v>44386</v>
      </c>
      <c r="R85" s="70"/>
      <c r="S85" s="70">
        <f>Q85+7+2+1</f>
        <v>44396</v>
      </c>
      <c r="T85" s="70">
        <f>S85+10+2+2</f>
        <v>44410</v>
      </c>
      <c r="U85" s="68">
        <f>T85+3</f>
        <v>44413</v>
      </c>
      <c r="V85" s="72">
        <f>U85+3+2</f>
        <v>44418</v>
      </c>
      <c r="W85" s="62">
        <f>V85+8</f>
        <v>44426</v>
      </c>
      <c r="X85" s="23"/>
    </row>
    <row r="86" spans="1:24" ht="15.75" x14ac:dyDescent="0.25">
      <c r="A86" s="289"/>
      <c r="B86" s="312"/>
      <c r="C86" s="291"/>
      <c r="D86" s="292"/>
      <c r="E86" s="293"/>
      <c r="F86" s="293"/>
      <c r="G86" s="294"/>
      <c r="H86" s="63" t="s">
        <v>42</v>
      </c>
      <c r="I86" s="64"/>
      <c r="J86" s="64"/>
      <c r="K86" s="64"/>
      <c r="L86" s="64"/>
      <c r="M86" s="64"/>
      <c r="N86" s="64"/>
      <c r="O86" s="64"/>
      <c r="P86" s="64"/>
      <c r="Q86" s="64"/>
      <c r="R86" s="90"/>
      <c r="S86" s="65"/>
      <c r="T86" s="65"/>
      <c r="U86" s="65"/>
      <c r="V86" s="65"/>
      <c r="W86" s="64"/>
      <c r="X86" s="66"/>
    </row>
    <row r="87" spans="1:24" ht="15.75" x14ac:dyDescent="0.25">
      <c r="A87" s="307">
        <v>2</v>
      </c>
      <c r="B87" s="290" t="s">
        <v>93</v>
      </c>
      <c r="C87" s="299"/>
      <c r="D87" s="301"/>
      <c r="E87" s="303" t="s">
        <v>39</v>
      </c>
      <c r="F87" s="303">
        <v>12</v>
      </c>
      <c r="G87" s="286" t="s">
        <v>72</v>
      </c>
      <c r="H87" s="57" t="s">
        <v>41</v>
      </c>
      <c r="I87" s="58">
        <v>44249</v>
      </c>
      <c r="J87" s="70">
        <f>I87+12+2+2</f>
        <v>44265</v>
      </c>
      <c r="K87" s="70">
        <f>J87+3+2</f>
        <v>44270</v>
      </c>
      <c r="L87" s="69">
        <f>K87+30+2</f>
        <v>44302</v>
      </c>
      <c r="M87" s="71">
        <f>L87+15+6</f>
        <v>44323</v>
      </c>
      <c r="N87" s="70">
        <f>M87+12+2+2+1</f>
        <v>44340</v>
      </c>
      <c r="O87" s="72">
        <f>N87+15+6</f>
        <v>44361</v>
      </c>
      <c r="P87" s="73">
        <f>O87+7+2</f>
        <v>44370</v>
      </c>
      <c r="Q87" s="74">
        <f>P87+12+2+2</f>
        <v>44386</v>
      </c>
      <c r="R87" s="70"/>
      <c r="S87" s="70">
        <f>Q87+7+2+1</f>
        <v>44396</v>
      </c>
      <c r="T87" s="70">
        <f>S87+10+2+2</f>
        <v>44410</v>
      </c>
      <c r="U87" s="68">
        <f>T87+3</f>
        <v>44413</v>
      </c>
      <c r="V87" s="72">
        <f>U87+3+2</f>
        <v>44418</v>
      </c>
      <c r="W87" s="62">
        <f>V87+8</f>
        <v>44426</v>
      </c>
      <c r="X87" s="23"/>
    </row>
    <row r="88" spans="1:24" ht="15.75" x14ac:dyDescent="0.25">
      <c r="A88" s="308"/>
      <c r="B88" s="297"/>
      <c r="C88" s="300"/>
      <c r="D88" s="302"/>
      <c r="E88" s="304"/>
      <c r="F88" s="304"/>
      <c r="G88" s="287"/>
      <c r="H88" s="63" t="s">
        <v>42</v>
      </c>
      <c r="I88" s="76"/>
      <c r="J88" s="91"/>
      <c r="K88" s="91"/>
      <c r="L88" s="92"/>
      <c r="M88" s="64"/>
      <c r="N88" s="91"/>
      <c r="O88" s="92"/>
      <c r="P88" s="64"/>
      <c r="Q88" s="91"/>
      <c r="R88" s="90"/>
      <c r="S88" s="65"/>
      <c r="T88" s="65"/>
      <c r="U88" s="65"/>
      <c r="V88" s="67"/>
      <c r="W88" s="76"/>
      <c r="X88" s="66"/>
    </row>
    <row r="89" spans="1:24" ht="15.75" x14ac:dyDescent="0.25">
      <c r="A89" s="305">
        <v>3</v>
      </c>
      <c r="B89" s="297" t="s">
        <v>102</v>
      </c>
      <c r="C89" s="299"/>
      <c r="D89" s="301">
        <v>64</v>
      </c>
      <c r="E89" s="303" t="s">
        <v>39</v>
      </c>
      <c r="F89" s="303">
        <v>13</v>
      </c>
      <c r="G89" s="286" t="s">
        <v>72</v>
      </c>
      <c r="H89" s="57" t="s">
        <v>41</v>
      </c>
      <c r="I89" s="58">
        <v>44249</v>
      </c>
      <c r="J89" s="70">
        <f>I89+12+2+2</f>
        <v>44265</v>
      </c>
      <c r="K89" s="70">
        <f>J89+3+2</f>
        <v>44270</v>
      </c>
      <c r="L89" s="69">
        <f>K89+30+2</f>
        <v>44302</v>
      </c>
      <c r="M89" s="71">
        <f>L89+15+6</f>
        <v>44323</v>
      </c>
      <c r="N89" s="70">
        <f>M89+12+2+2+1</f>
        <v>44340</v>
      </c>
      <c r="O89" s="72">
        <f>N89+15+6</f>
        <v>44361</v>
      </c>
      <c r="P89" s="73">
        <f>O89+7+2</f>
        <v>44370</v>
      </c>
      <c r="Q89" s="74">
        <f>P89+12+2+2</f>
        <v>44386</v>
      </c>
      <c r="R89" s="70"/>
      <c r="S89" s="70">
        <f>Q89+7+2+1</f>
        <v>44396</v>
      </c>
      <c r="T89" s="70">
        <f>S89+10+2+2</f>
        <v>44410</v>
      </c>
      <c r="U89" s="68">
        <f>T89+3</f>
        <v>44413</v>
      </c>
      <c r="V89" s="72">
        <f>U89+3+2</f>
        <v>44418</v>
      </c>
      <c r="W89" s="62">
        <f>V89+8</f>
        <v>44426</v>
      </c>
      <c r="X89" s="23"/>
    </row>
    <row r="90" spans="1:24" ht="15.75" x14ac:dyDescent="0.25">
      <c r="A90" s="306"/>
      <c r="B90" s="298"/>
      <c r="C90" s="300"/>
      <c r="D90" s="302"/>
      <c r="E90" s="304"/>
      <c r="F90" s="304"/>
      <c r="G90" s="287"/>
      <c r="H90" s="63" t="s">
        <v>42</v>
      </c>
      <c r="I90" s="76"/>
      <c r="J90" s="91"/>
      <c r="K90" s="91"/>
      <c r="L90" s="92"/>
      <c r="M90" s="64"/>
      <c r="N90" s="91"/>
      <c r="O90" s="92"/>
      <c r="P90" s="64"/>
      <c r="Q90" s="91"/>
      <c r="R90" s="90"/>
      <c r="S90" s="65"/>
      <c r="T90" s="65"/>
      <c r="U90" s="65"/>
      <c r="V90" s="67"/>
      <c r="W90" s="76"/>
      <c r="X90" s="66"/>
    </row>
    <row r="91" spans="1:24" ht="15.75" x14ac:dyDescent="0.25">
      <c r="A91" s="295">
        <v>4</v>
      </c>
      <c r="B91" s="297" t="s">
        <v>96</v>
      </c>
      <c r="C91" s="299"/>
      <c r="D91" s="301">
        <v>64</v>
      </c>
      <c r="E91" s="303" t="s">
        <v>39</v>
      </c>
      <c r="F91" s="303">
        <v>14</v>
      </c>
      <c r="G91" s="286" t="s">
        <v>72</v>
      </c>
      <c r="H91" s="57" t="s">
        <v>41</v>
      </c>
      <c r="I91" s="58">
        <v>44249</v>
      </c>
      <c r="J91" s="70">
        <f>I91+12+2+2</f>
        <v>44265</v>
      </c>
      <c r="K91" s="70">
        <f>J91+3+2</f>
        <v>44270</v>
      </c>
      <c r="L91" s="69">
        <f>K91+30+2</f>
        <v>44302</v>
      </c>
      <c r="M91" s="71">
        <f>L91+15+6</f>
        <v>44323</v>
      </c>
      <c r="N91" s="70">
        <f>M91+12+2+2+1</f>
        <v>44340</v>
      </c>
      <c r="O91" s="72">
        <f>N91+15+6</f>
        <v>44361</v>
      </c>
      <c r="P91" s="73">
        <f>O91+7+2</f>
        <v>44370</v>
      </c>
      <c r="Q91" s="74">
        <f>P91+12+2+2</f>
        <v>44386</v>
      </c>
      <c r="R91" s="70"/>
      <c r="S91" s="70">
        <f>Q91+7+2+1</f>
        <v>44396</v>
      </c>
      <c r="T91" s="70">
        <f>S91+10+2+2</f>
        <v>44410</v>
      </c>
      <c r="U91" s="68">
        <f>T91+3</f>
        <v>44413</v>
      </c>
      <c r="V91" s="72">
        <f>U91+3+2</f>
        <v>44418</v>
      </c>
      <c r="W91" s="62">
        <f>V91+8</f>
        <v>44426</v>
      </c>
      <c r="X91" s="23"/>
    </row>
    <row r="92" spans="1:24" ht="15.75" x14ac:dyDescent="0.25">
      <c r="A92" s="296"/>
      <c r="B92" s="298"/>
      <c r="C92" s="300"/>
      <c r="D92" s="302"/>
      <c r="E92" s="304"/>
      <c r="F92" s="304"/>
      <c r="G92" s="287"/>
      <c r="H92" s="63" t="s">
        <v>42</v>
      </c>
      <c r="I92" s="76"/>
      <c r="J92" s="91"/>
      <c r="K92" s="91"/>
      <c r="L92" s="92"/>
      <c r="M92" s="64"/>
      <c r="N92" s="91"/>
      <c r="O92" s="92"/>
      <c r="P92" s="64"/>
      <c r="Q92" s="91"/>
      <c r="R92" s="90"/>
      <c r="S92" s="65"/>
      <c r="T92" s="65"/>
      <c r="U92" s="65"/>
      <c r="V92" s="67"/>
      <c r="W92" s="76"/>
      <c r="X92" s="66"/>
    </row>
    <row r="93" spans="1:24" ht="15.75" x14ac:dyDescent="0.25">
      <c r="A93" s="288">
        <v>5</v>
      </c>
      <c r="B93" s="290" t="s">
        <v>92</v>
      </c>
      <c r="C93" s="291"/>
      <c r="D93" s="292">
        <v>64</v>
      </c>
      <c r="E93" s="293" t="s">
        <v>39</v>
      </c>
      <c r="F93" s="293">
        <v>15</v>
      </c>
      <c r="G93" s="294" t="s">
        <v>72</v>
      </c>
      <c r="H93" s="57" t="s">
        <v>41</v>
      </c>
      <c r="I93" s="58">
        <v>44252</v>
      </c>
      <c r="J93" s="70">
        <f>I93+12+2+2</f>
        <v>44268</v>
      </c>
      <c r="K93" s="70">
        <f>J93+3+2</f>
        <v>44273</v>
      </c>
      <c r="L93" s="69">
        <f>K93+30+2</f>
        <v>44305</v>
      </c>
      <c r="M93" s="71">
        <f>L93+15+6</f>
        <v>44326</v>
      </c>
      <c r="N93" s="70">
        <f>M93+12+2+2+1</f>
        <v>44343</v>
      </c>
      <c r="O93" s="72">
        <f>N93+15+6</f>
        <v>44364</v>
      </c>
      <c r="P93" s="73">
        <f>O93+7+2</f>
        <v>44373</v>
      </c>
      <c r="Q93" s="74">
        <f>P93+12+2+2</f>
        <v>44389</v>
      </c>
      <c r="R93" s="70"/>
      <c r="S93" s="70">
        <f>Q93+7+2+1</f>
        <v>44399</v>
      </c>
      <c r="T93" s="70">
        <f>S93+10+2+2</f>
        <v>44413</v>
      </c>
      <c r="U93" s="68">
        <f>T93+3</f>
        <v>44416</v>
      </c>
      <c r="V93" s="72">
        <f>U93+3+2</f>
        <v>44421</v>
      </c>
      <c r="W93" s="62">
        <f>V93+8</f>
        <v>44429</v>
      </c>
      <c r="X93" s="69"/>
    </row>
    <row r="94" spans="1:24" ht="15.75" x14ac:dyDescent="0.25">
      <c r="A94" s="289"/>
      <c r="B94" s="290"/>
      <c r="C94" s="291"/>
      <c r="D94" s="292"/>
      <c r="E94" s="293"/>
      <c r="F94" s="293"/>
      <c r="G94" s="294"/>
      <c r="H94" s="63" t="s">
        <v>42</v>
      </c>
      <c r="I94" s="64"/>
      <c r="J94" s="64"/>
      <c r="K94" s="64"/>
      <c r="L94" s="64"/>
      <c r="M94" s="64"/>
      <c r="N94" s="64"/>
      <c r="O94" s="64"/>
      <c r="P94" s="64"/>
      <c r="Q94" s="64"/>
      <c r="R94" s="90"/>
      <c r="S94" s="65"/>
      <c r="T94" s="65"/>
      <c r="U94" s="65"/>
      <c r="V94" s="65"/>
      <c r="W94" s="64"/>
      <c r="X94" s="66"/>
    </row>
    <row r="95" spans="1:24" ht="16.5" thickBot="1" x14ac:dyDescent="0.3">
      <c r="A95" s="79"/>
      <c r="B95" s="80" t="s">
        <v>43</v>
      </c>
      <c r="C95" s="93"/>
      <c r="D95" s="81"/>
      <c r="E95" s="26"/>
      <c r="F95" s="26"/>
      <c r="G95" s="27"/>
      <c r="H95" s="82"/>
      <c r="I95" s="83"/>
      <c r="J95" s="29"/>
      <c r="K95" s="29"/>
      <c r="L95" s="33"/>
      <c r="M95" s="28"/>
      <c r="N95" s="29"/>
      <c r="O95" s="30"/>
      <c r="P95" s="31"/>
      <c r="Q95" s="31"/>
      <c r="R95" s="29"/>
      <c r="S95" s="29"/>
      <c r="T95" s="29"/>
      <c r="U95" s="32"/>
      <c r="V95" s="33"/>
      <c r="W95" s="28"/>
      <c r="X95" s="30"/>
    </row>
    <row r="96" spans="1:24" ht="15.75" x14ac:dyDescent="0.25">
      <c r="A96" s="34"/>
      <c r="B96" s="35"/>
      <c r="C96" s="94"/>
      <c r="D96" s="95"/>
      <c r="E96" s="96"/>
      <c r="F96" s="96"/>
      <c r="G96" s="96"/>
      <c r="H96" s="96"/>
      <c r="I96" s="97"/>
      <c r="J96" s="97"/>
      <c r="K96" s="97"/>
      <c r="L96" s="97"/>
      <c r="M96" s="97"/>
      <c r="N96" s="97"/>
      <c r="O96" s="97"/>
      <c r="P96" s="96"/>
      <c r="Q96" s="96"/>
      <c r="R96" s="97"/>
      <c r="S96" s="97"/>
      <c r="T96" s="97"/>
      <c r="U96" s="98"/>
      <c r="V96" s="97"/>
      <c r="W96" s="97"/>
      <c r="X96" s="97"/>
    </row>
    <row r="97" spans="1:24" x14ac:dyDescent="0.25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5"/>
      <c r="R97" s="84"/>
      <c r="S97" s="84"/>
      <c r="T97" s="84"/>
      <c r="U97" s="84"/>
      <c r="V97" s="84"/>
      <c r="W97" s="86"/>
      <c r="X97" s="86"/>
    </row>
    <row r="98" spans="1:24" ht="23.25" x14ac:dyDescent="0.35">
      <c r="B98" s="40"/>
      <c r="C98" s="41"/>
      <c r="D98" s="41"/>
      <c r="E98" s="41" t="s">
        <v>89</v>
      </c>
      <c r="F98" s="41"/>
      <c r="G98" s="41"/>
      <c r="J98" s="41"/>
      <c r="K98" s="42" t="s">
        <v>75</v>
      </c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</row>
    <row r="99" spans="1:24" x14ac:dyDescent="0.25">
      <c r="A99" s="107"/>
      <c r="B99" s="157" t="s">
        <v>76</v>
      </c>
      <c r="C99" s="277" t="s">
        <v>77</v>
      </c>
      <c r="D99" s="278"/>
      <c r="E99" s="278"/>
      <c r="F99" s="278"/>
      <c r="G99" s="278"/>
      <c r="H99" s="278"/>
      <c r="I99" s="279"/>
      <c r="J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4" x14ac:dyDescent="0.25">
      <c r="A100" s="107"/>
      <c r="B100" s="157" t="s">
        <v>78</v>
      </c>
      <c r="C100" s="277">
        <v>2021</v>
      </c>
      <c r="D100" s="278"/>
      <c r="E100" s="278"/>
      <c r="F100" s="278"/>
      <c r="G100" s="278"/>
      <c r="H100" s="278"/>
      <c r="I100" s="279"/>
      <c r="J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4" x14ac:dyDescent="0.25">
      <c r="A101" s="107"/>
      <c r="B101" s="157" t="s">
        <v>79</v>
      </c>
      <c r="C101" s="277" t="s">
        <v>77</v>
      </c>
      <c r="D101" s="278"/>
      <c r="E101" s="278"/>
      <c r="F101" s="278"/>
      <c r="G101" s="278"/>
      <c r="H101" s="278"/>
      <c r="I101" s="279"/>
      <c r="J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4" ht="30" x14ac:dyDescent="0.25">
      <c r="A102" s="107"/>
      <c r="B102" s="157" t="s">
        <v>81</v>
      </c>
      <c r="C102" s="277" t="s">
        <v>82</v>
      </c>
      <c r="D102" s="278"/>
      <c r="E102" s="278"/>
      <c r="F102" s="278"/>
      <c r="G102" s="278"/>
      <c r="H102" s="278"/>
      <c r="I102" s="279"/>
      <c r="J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4" x14ac:dyDescent="0.25">
      <c r="A103" s="107"/>
      <c r="B103" s="157" t="s">
        <v>83</v>
      </c>
      <c r="C103" s="277" t="s">
        <v>46</v>
      </c>
      <c r="D103" s="278"/>
      <c r="E103" s="278"/>
      <c r="F103" s="278"/>
      <c r="G103" s="278"/>
      <c r="H103" s="278"/>
      <c r="I103" s="279"/>
      <c r="J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4" ht="15.75" x14ac:dyDescent="0.25">
      <c r="A104" s="43"/>
      <c r="B104" s="44"/>
      <c r="C104" s="44"/>
      <c r="D104" s="44"/>
      <c r="E104" s="44"/>
      <c r="F104" s="44"/>
      <c r="G104" s="44"/>
      <c r="H104" s="44"/>
      <c r="I104" s="44"/>
      <c r="J104" s="45"/>
      <c r="K104" s="43"/>
      <c r="L104" s="43"/>
      <c r="M104" s="43"/>
      <c r="N104" s="45"/>
      <c r="O104" s="45"/>
      <c r="P104" s="45"/>
      <c r="Q104" s="45" t="s">
        <v>89</v>
      </c>
      <c r="R104" s="45"/>
      <c r="S104" s="45"/>
      <c r="T104" s="45"/>
      <c r="U104" s="45"/>
      <c r="V104" s="45"/>
      <c r="W104" s="45"/>
    </row>
    <row r="105" spans="1:24" ht="15.75" x14ac:dyDescent="0.25">
      <c r="A105" s="108"/>
      <c r="B105" s="108"/>
      <c r="C105" s="108"/>
      <c r="D105" s="108"/>
      <c r="E105" s="108"/>
      <c r="F105" s="108"/>
      <c r="G105" s="108"/>
      <c r="H105" s="109" t="s">
        <v>103</v>
      </c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8"/>
      <c r="U105" s="108"/>
      <c r="V105" s="108"/>
      <c r="W105" s="108"/>
    </row>
    <row r="106" spans="1:24" ht="15.75" x14ac:dyDescent="0.25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89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</row>
    <row r="107" spans="1:24" ht="16.5" thickBot="1" x14ac:dyDescent="0.3">
      <c r="A107" s="108"/>
      <c r="B107" s="190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</row>
    <row r="108" spans="1:24" ht="16.5" thickBot="1" x14ac:dyDescent="0.3">
      <c r="A108" s="265" t="s">
        <v>2</v>
      </c>
      <c r="B108" s="280"/>
      <c r="C108" s="280"/>
      <c r="D108" s="280"/>
      <c r="E108" s="280"/>
      <c r="F108" s="280"/>
      <c r="G108" s="266"/>
      <c r="H108" s="281" t="s">
        <v>3</v>
      </c>
      <c r="I108" s="265" t="s">
        <v>104</v>
      </c>
      <c r="J108" s="280"/>
      <c r="K108" s="280"/>
      <c r="L108" s="266"/>
      <c r="M108" s="261" t="s">
        <v>5</v>
      </c>
      <c r="N108" s="262"/>
      <c r="O108" s="263"/>
      <c r="P108" s="261" t="s">
        <v>6</v>
      </c>
      <c r="Q108" s="262"/>
      <c r="R108" s="262"/>
      <c r="S108" s="262"/>
      <c r="T108" s="262"/>
      <c r="U108" s="264"/>
      <c r="V108" s="265" t="s">
        <v>7</v>
      </c>
      <c r="W108" s="266"/>
    </row>
    <row r="109" spans="1:24" ht="94.5" x14ac:dyDescent="0.25">
      <c r="A109" s="267" t="s">
        <v>8</v>
      </c>
      <c r="B109" s="269" t="s">
        <v>9</v>
      </c>
      <c r="C109" s="271" t="s">
        <v>10</v>
      </c>
      <c r="D109" s="273" t="s">
        <v>11</v>
      </c>
      <c r="E109" s="269" t="s">
        <v>12</v>
      </c>
      <c r="F109" s="269" t="s">
        <v>13</v>
      </c>
      <c r="G109" s="275" t="s">
        <v>14</v>
      </c>
      <c r="H109" s="282"/>
      <c r="I109" s="284" t="s">
        <v>105</v>
      </c>
      <c r="J109" s="99" t="s">
        <v>106</v>
      </c>
      <c r="K109" s="100" t="s">
        <v>107</v>
      </c>
      <c r="L109" s="10" t="s">
        <v>18</v>
      </c>
      <c r="M109" s="8" t="s">
        <v>108</v>
      </c>
      <c r="N109" s="9" t="s">
        <v>109</v>
      </c>
      <c r="O109" s="10" t="s">
        <v>21</v>
      </c>
      <c r="P109" s="8" t="s">
        <v>22</v>
      </c>
      <c r="Q109" s="9" t="s">
        <v>110</v>
      </c>
      <c r="R109" s="252" t="s">
        <v>111</v>
      </c>
      <c r="S109" s="9" t="s">
        <v>112</v>
      </c>
      <c r="T109" s="9" t="s">
        <v>113</v>
      </c>
      <c r="U109" s="11" t="s">
        <v>28</v>
      </c>
      <c r="V109" s="254" t="s">
        <v>29</v>
      </c>
      <c r="W109" s="256" t="s">
        <v>87</v>
      </c>
    </row>
    <row r="110" spans="1:24" ht="16.5" thickBot="1" x14ac:dyDescent="0.3">
      <c r="A110" s="268"/>
      <c r="B110" s="270"/>
      <c r="C110" s="272"/>
      <c r="D110" s="274"/>
      <c r="E110" s="270"/>
      <c r="F110" s="270"/>
      <c r="G110" s="276"/>
      <c r="H110" s="283"/>
      <c r="I110" s="285"/>
      <c r="J110" s="13" t="s">
        <v>114</v>
      </c>
      <c r="K110" s="13" t="s">
        <v>31</v>
      </c>
      <c r="L110" s="101" t="s">
        <v>33</v>
      </c>
      <c r="M110" s="15" t="s">
        <v>115</v>
      </c>
      <c r="N110" s="102" t="s">
        <v>114</v>
      </c>
      <c r="O110" s="16" t="s">
        <v>33</v>
      </c>
      <c r="P110" s="103" t="s">
        <v>114</v>
      </c>
      <c r="Q110" s="104" t="s">
        <v>114</v>
      </c>
      <c r="R110" s="253"/>
      <c r="S110" s="105" t="s">
        <v>31</v>
      </c>
      <c r="T110" s="104" t="s">
        <v>31</v>
      </c>
      <c r="U110" s="106" t="s">
        <v>37</v>
      </c>
      <c r="V110" s="255"/>
      <c r="W110" s="257"/>
    </row>
    <row r="111" spans="1:24" ht="15.75" x14ac:dyDescent="0.25">
      <c r="A111" s="240">
        <v>1</v>
      </c>
      <c r="B111" s="248" t="s">
        <v>116</v>
      </c>
      <c r="C111" s="258"/>
      <c r="D111" s="248">
        <v>64</v>
      </c>
      <c r="E111" s="248" t="s">
        <v>39</v>
      </c>
      <c r="F111" s="260">
        <v>2</v>
      </c>
      <c r="G111" s="260" t="s">
        <v>72</v>
      </c>
      <c r="H111" s="22" t="s">
        <v>41</v>
      </c>
      <c r="I111" s="118">
        <v>44207</v>
      </c>
      <c r="J111" s="119">
        <v>44214</v>
      </c>
      <c r="K111" s="120">
        <f>J111+3</f>
        <v>44217</v>
      </c>
      <c r="L111" s="121">
        <f>K111+15</f>
        <v>44232</v>
      </c>
      <c r="M111" s="118">
        <f>L111+5+2</f>
        <v>44239</v>
      </c>
      <c r="N111" s="119">
        <f>M111+5+2</f>
        <v>44246</v>
      </c>
      <c r="O111" s="121">
        <f>N111+15+1+1</f>
        <v>44263</v>
      </c>
      <c r="P111" s="118">
        <f>O111+5+2</f>
        <v>44270</v>
      </c>
      <c r="Q111" s="120">
        <f>P111+5+2</f>
        <v>44277</v>
      </c>
      <c r="R111" s="122"/>
      <c r="S111" s="120">
        <f>Q111+3</f>
        <v>44280</v>
      </c>
      <c r="T111" s="120">
        <f>S111+3+2</f>
        <v>44285</v>
      </c>
      <c r="U111" s="121">
        <f>T111+3</f>
        <v>44288</v>
      </c>
      <c r="V111" s="123">
        <f>U111+5+2</f>
        <v>44295</v>
      </c>
      <c r="W111" s="124">
        <f>V111+7</f>
        <v>44302</v>
      </c>
    </row>
    <row r="112" spans="1:24" ht="16.5" thickBot="1" x14ac:dyDescent="0.3">
      <c r="A112" s="241"/>
      <c r="B112" s="249"/>
      <c r="C112" s="259"/>
      <c r="D112" s="249"/>
      <c r="E112" s="249"/>
      <c r="F112" s="259"/>
      <c r="G112" s="259"/>
      <c r="H112" s="24" t="s">
        <v>42</v>
      </c>
      <c r="I112" s="158"/>
      <c r="J112" s="191"/>
      <c r="K112" s="159"/>
      <c r="L112" s="161"/>
      <c r="M112" s="158"/>
      <c r="N112" s="191"/>
      <c r="O112" s="161"/>
      <c r="P112" s="158"/>
      <c r="Q112" s="159"/>
      <c r="R112" s="159"/>
      <c r="S112" s="159"/>
      <c r="T112" s="159"/>
      <c r="U112" s="160"/>
      <c r="V112" s="191"/>
      <c r="W112" s="160"/>
    </row>
    <row r="113" spans="1:23" ht="15.75" x14ac:dyDescent="0.25">
      <c r="A113" s="240">
        <v>2</v>
      </c>
      <c r="B113" s="248" t="s">
        <v>116</v>
      </c>
      <c r="C113" s="250"/>
      <c r="D113" s="245">
        <v>64</v>
      </c>
      <c r="E113" s="248" t="s">
        <v>39</v>
      </c>
      <c r="F113" s="251">
        <v>3</v>
      </c>
      <c r="G113" s="247" t="s">
        <v>72</v>
      </c>
      <c r="H113" s="57" t="s">
        <v>41</v>
      </c>
      <c r="I113" s="118">
        <v>44207</v>
      </c>
      <c r="J113" s="119">
        <v>44214</v>
      </c>
      <c r="K113" s="120">
        <f>J113+3</f>
        <v>44217</v>
      </c>
      <c r="L113" s="121">
        <f>K113+15</f>
        <v>44232</v>
      </c>
      <c r="M113" s="118">
        <f>L113+5+2</f>
        <v>44239</v>
      </c>
      <c r="N113" s="119">
        <f>M113+5+2</f>
        <v>44246</v>
      </c>
      <c r="O113" s="121">
        <f>N113+15+1+1</f>
        <v>44263</v>
      </c>
      <c r="P113" s="118">
        <f>O113+5+2</f>
        <v>44270</v>
      </c>
      <c r="Q113" s="120">
        <f>P113+5+2</f>
        <v>44277</v>
      </c>
      <c r="R113" s="122"/>
      <c r="S113" s="120">
        <f>Q113+3</f>
        <v>44280</v>
      </c>
      <c r="T113" s="120">
        <f>S113+3+2</f>
        <v>44285</v>
      </c>
      <c r="U113" s="121">
        <f>T113+3</f>
        <v>44288</v>
      </c>
      <c r="V113" s="123">
        <f>U113+5+2</f>
        <v>44295</v>
      </c>
      <c r="W113" s="124">
        <f>V113+7</f>
        <v>44302</v>
      </c>
    </row>
    <row r="114" spans="1:23" ht="16.5" thickBot="1" x14ac:dyDescent="0.3">
      <c r="A114" s="241"/>
      <c r="B114" s="249"/>
      <c r="C114" s="244"/>
      <c r="D114" s="245"/>
      <c r="E114" s="249"/>
      <c r="F114" s="246"/>
      <c r="G114" s="227"/>
      <c r="H114" s="24" t="s">
        <v>42</v>
      </c>
      <c r="I114" s="158"/>
      <c r="J114" s="191"/>
      <c r="K114" s="159"/>
      <c r="L114" s="161"/>
      <c r="M114" s="158"/>
      <c r="N114" s="191"/>
      <c r="O114" s="161"/>
      <c r="P114" s="158"/>
      <c r="Q114" s="159"/>
      <c r="R114" s="159"/>
      <c r="S114" s="159"/>
      <c r="T114" s="159"/>
      <c r="U114" s="160"/>
      <c r="V114" s="191"/>
      <c r="W114" s="160"/>
    </row>
    <row r="115" spans="1:23" ht="15.75" x14ac:dyDescent="0.25">
      <c r="A115" s="240">
        <v>3</v>
      </c>
      <c r="B115" s="242" t="s">
        <v>117</v>
      </c>
      <c r="C115" s="243"/>
      <c r="D115" s="245">
        <v>64</v>
      </c>
      <c r="E115" s="246" t="s">
        <v>39</v>
      </c>
      <c r="F115" s="246">
        <v>4</v>
      </c>
      <c r="G115" s="227" t="s">
        <v>72</v>
      </c>
      <c r="H115" s="57" t="s">
        <v>41</v>
      </c>
      <c r="I115" s="118">
        <v>44207</v>
      </c>
      <c r="J115" s="119">
        <v>44214</v>
      </c>
      <c r="K115" s="120">
        <f>J115+3</f>
        <v>44217</v>
      </c>
      <c r="L115" s="121">
        <f>K115+15</f>
        <v>44232</v>
      </c>
      <c r="M115" s="118">
        <f>L115+5+2</f>
        <v>44239</v>
      </c>
      <c r="N115" s="119">
        <f>M115+5+2</f>
        <v>44246</v>
      </c>
      <c r="O115" s="121">
        <f>N115+15+1+1</f>
        <v>44263</v>
      </c>
      <c r="P115" s="118">
        <f>O115+5+2</f>
        <v>44270</v>
      </c>
      <c r="Q115" s="120">
        <f>P115+5+2</f>
        <v>44277</v>
      </c>
      <c r="R115" s="122"/>
      <c r="S115" s="120">
        <f>Q115+3</f>
        <v>44280</v>
      </c>
      <c r="T115" s="120">
        <f>S115+3+2</f>
        <v>44285</v>
      </c>
      <c r="U115" s="121">
        <f>T115+3</f>
        <v>44288</v>
      </c>
      <c r="V115" s="123">
        <f>U115+5+2</f>
        <v>44295</v>
      </c>
      <c r="W115" s="124">
        <f>V115+7</f>
        <v>44302</v>
      </c>
    </row>
    <row r="116" spans="1:23" ht="16.5" thickBot="1" x14ac:dyDescent="0.3">
      <c r="A116" s="241"/>
      <c r="B116" s="242"/>
      <c r="C116" s="244"/>
      <c r="D116" s="245"/>
      <c r="E116" s="246"/>
      <c r="F116" s="246"/>
      <c r="G116" s="227"/>
      <c r="H116" s="24" t="s">
        <v>42</v>
      </c>
      <c r="I116" s="158"/>
      <c r="J116" s="191"/>
      <c r="K116" s="159"/>
      <c r="L116" s="161"/>
      <c r="M116" s="158"/>
      <c r="N116" s="191"/>
      <c r="O116" s="161"/>
      <c r="P116" s="158"/>
      <c r="Q116" s="159"/>
      <c r="R116" s="159"/>
      <c r="S116" s="159"/>
      <c r="T116" s="159"/>
      <c r="U116" s="160"/>
      <c r="V116" s="191"/>
      <c r="W116" s="160"/>
    </row>
    <row r="117" spans="1:23" ht="15.75" x14ac:dyDescent="0.25">
      <c r="A117" s="240">
        <v>5</v>
      </c>
      <c r="B117" s="242" t="s">
        <v>117</v>
      </c>
      <c r="C117" s="243"/>
      <c r="D117" s="245">
        <v>64</v>
      </c>
      <c r="E117" s="246" t="s">
        <v>39</v>
      </c>
      <c r="F117" s="246">
        <v>5</v>
      </c>
      <c r="G117" s="227" t="s">
        <v>72</v>
      </c>
      <c r="H117" s="57" t="s">
        <v>41</v>
      </c>
      <c r="I117" s="118">
        <v>44207</v>
      </c>
      <c r="J117" s="119">
        <v>44214</v>
      </c>
      <c r="K117" s="120">
        <f>J117+3</f>
        <v>44217</v>
      </c>
      <c r="L117" s="121">
        <f>K117+15</f>
        <v>44232</v>
      </c>
      <c r="M117" s="118">
        <f>L117+5+2</f>
        <v>44239</v>
      </c>
      <c r="N117" s="119">
        <f>M117+5+2</f>
        <v>44246</v>
      </c>
      <c r="O117" s="121">
        <f>N117+15+1+1</f>
        <v>44263</v>
      </c>
      <c r="P117" s="118">
        <f>O117+5+2</f>
        <v>44270</v>
      </c>
      <c r="Q117" s="120">
        <f>P117+5+2</f>
        <v>44277</v>
      </c>
      <c r="R117" s="122"/>
      <c r="S117" s="120">
        <f>Q117+3</f>
        <v>44280</v>
      </c>
      <c r="T117" s="120">
        <f>S117+3+2</f>
        <v>44285</v>
      </c>
      <c r="U117" s="121">
        <f>T117+3</f>
        <v>44288</v>
      </c>
      <c r="V117" s="123">
        <f>U117+5+2</f>
        <v>44295</v>
      </c>
      <c r="W117" s="124">
        <f>V117+7</f>
        <v>44302</v>
      </c>
    </row>
    <row r="118" spans="1:23" ht="16.5" thickBot="1" x14ac:dyDescent="0.3">
      <c r="A118" s="241"/>
      <c r="B118" s="242"/>
      <c r="C118" s="244"/>
      <c r="D118" s="245"/>
      <c r="E118" s="246"/>
      <c r="F118" s="246"/>
      <c r="G118" s="227"/>
      <c r="H118" s="24" t="s">
        <v>42</v>
      </c>
      <c r="I118" s="158"/>
      <c r="J118" s="191"/>
      <c r="K118" s="159"/>
      <c r="L118" s="161"/>
      <c r="M118" s="158"/>
      <c r="N118" s="191"/>
      <c r="O118" s="161"/>
      <c r="P118" s="158"/>
      <c r="Q118" s="159"/>
      <c r="R118" s="159"/>
      <c r="S118" s="159"/>
      <c r="T118" s="159"/>
      <c r="U118" s="160"/>
      <c r="V118" s="191"/>
      <c r="W118" s="160"/>
    </row>
    <row r="119" spans="1:23" ht="16.5" thickBot="1" x14ac:dyDescent="0.3">
      <c r="A119" s="192"/>
      <c r="B119" s="193" t="s">
        <v>43</v>
      </c>
      <c r="C119" s="185"/>
      <c r="D119" s="194"/>
      <c r="E119" s="195"/>
      <c r="F119" s="195"/>
      <c r="G119" s="196"/>
      <c r="H119" s="197"/>
      <c r="I119" s="133"/>
      <c r="J119" s="133"/>
      <c r="K119" s="134"/>
      <c r="L119" s="135"/>
      <c r="M119" s="142"/>
      <c r="N119" s="133"/>
      <c r="O119" s="134"/>
      <c r="P119" s="137"/>
      <c r="Q119" s="188"/>
      <c r="R119" s="188"/>
      <c r="S119" s="137"/>
      <c r="T119" s="137"/>
      <c r="U119" s="137"/>
      <c r="V119" s="142"/>
      <c r="W119" s="198"/>
    </row>
    <row r="120" spans="1:23" x14ac:dyDescent="0.25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4"/>
      <c r="V120" s="88"/>
      <c r="W120" s="86"/>
    </row>
    <row r="121" spans="1:23" x14ac:dyDescent="0.25">
      <c r="J121" s="87"/>
      <c r="K121" s="87"/>
      <c r="L121" s="87"/>
      <c r="M121" s="87"/>
      <c r="N121" s="87"/>
      <c r="O121" s="87"/>
      <c r="P121" s="87"/>
      <c r="Q121" s="87"/>
      <c r="U121" s="88"/>
      <c r="V121" s="88"/>
      <c r="W121" s="86"/>
    </row>
    <row r="122" spans="1:23" ht="15.75" thickBot="1" x14ac:dyDescent="0.3">
      <c r="C122" s="39"/>
      <c r="D122" s="39"/>
      <c r="E122" s="39"/>
      <c r="F122" s="39"/>
    </row>
    <row r="123" spans="1:23" ht="15.75" thickBot="1" x14ac:dyDescent="0.3">
      <c r="A123" s="143"/>
      <c r="B123" s="228" t="s">
        <v>44</v>
      </c>
      <c r="C123" s="229"/>
      <c r="D123" s="229"/>
      <c r="E123" s="229"/>
      <c r="F123" s="230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</row>
    <row r="124" spans="1:23" ht="15.75" thickBot="1" x14ac:dyDescent="0.3">
      <c r="A124" s="143"/>
      <c r="B124" s="144" t="s">
        <v>45</v>
      </c>
      <c r="C124" s="231" t="s">
        <v>46</v>
      </c>
      <c r="D124" s="232"/>
      <c r="E124" s="233"/>
      <c r="F124" s="234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</row>
    <row r="125" spans="1:23" ht="15.75" thickBot="1" x14ac:dyDescent="0.3">
      <c r="A125" s="143"/>
      <c r="B125" s="145"/>
      <c r="C125" s="146"/>
      <c r="D125" s="146"/>
      <c r="E125" s="146"/>
      <c r="F125" s="146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</row>
    <row r="126" spans="1:23" ht="15.75" thickBot="1" x14ac:dyDescent="0.3">
      <c r="A126" s="143"/>
      <c r="B126" s="199" t="s">
        <v>47</v>
      </c>
      <c r="C126" s="199"/>
      <c r="D126" s="235" t="s">
        <v>48</v>
      </c>
      <c r="E126" s="236"/>
      <c r="F126" s="236"/>
      <c r="G126" s="236"/>
      <c r="H126" s="237"/>
      <c r="I126" s="143"/>
      <c r="J126" s="238" t="s">
        <v>49</v>
      </c>
      <c r="K126" s="239"/>
      <c r="L126" s="216" t="s">
        <v>50</v>
      </c>
      <c r="M126" s="217"/>
      <c r="N126" s="218"/>
      <c r="O126" s="143"/>
      <c r="P126" s="219" t="s">
        <v>12</v>
      </c>
      <c r="Q126" s="220"/>
      <c r="R126" s="220"/>
      <c r="S126" s="220"/>
      <c r="T126" s="221"/>
    </row>
    <row r="127" spans="1:23" ht="15.75" thickBot="1" x14ac:dyDescent="0.3">
      <c r="A127" s="143"/>
      <c r="B127" s="199" t="s">
        <v>51</v>
      </c>
      <c r="C127" s="199"/>
      <c r="D127" s="147" t="s">
        <v>40</v>
      </c>
      <c r="E127" s="148"/>
      <c r="F127" s="222" t="s">
        <v>52</v>
      </c>
      <c r="G127" s="223"/>
      <c r="H127" s="224"/>
      <c r="I127" s="143"/>
      <c r="J127" s="225">
        <v>1</v>
      </c>
      <c r="K127" s="226"/>
      <c r="L127" s="213" t="s">
        <v>53</v>
      </c>
      <c r="M127" s="214"/>
      <c r="N127" s="215"/>
      <c r="O127" s="143"/>
      <c r="P127" s="149" t="s">
        <v>39</v>
      </c>
      <c r="Q127" s="213" t="s">
        <v>54</v>
      </c>
      <c r="R127" s="214"/>
      <c r="S127" s="214"/>
      <c r="T127" s="215"/>
    </row>
    <row r="128" spans="1:23" ht="15.75" thickBot="1" x14ac:dyDescent="0.3">
      <c r="A128" s="143"/>
      <c r="B128" s="199" t="s">
        <v>55</v>
      </c>
      <c r="C128" s="199"/>
      <c r="D128" s="150" t="s">
        <v>56</v>
      </c>
      <c r="E128" s="151"/>
      <c r="F128" s="200" t="s">
        <v>57</v>
      </c>
      <c r="G128" s="201"/>
      <c r="H128" s="202"/>
      <c r="I128" s="143"/>
      <c r="J128" s="211">
        <v>2</v>
      </c>
      <c r="K128" s="212"/>
      <c r="L128" s="213" t="s">
        <v>58</v>
      </c>
      <c r="M128" s="214"/>
      <c r="N128" s="215"/>
      <c r="O128" s="143"/>
      <c r="P128" s="152" t="s">
        <v>59</v>
      </c>
      <c r="Q128" s="213" t="s">
        <v>60</v>
      </c>
      <c r="R128" s="214"/>
      <c r="S128" s="214"/>
      <c r="T128" s="215"/>
    </row>
    <row r="129" spans="1:20" ht="15.75" thickBot="1" x14ac:dyDescent="0.3">
      <c r="A129" s="143"/>
      <c r="B129" s="199" t="s">
        <v>61</v>
      </c>
      <c r="C129" s="199"/>
      <c r="D129" s="147" t="s">
        <v>62</v>
      </c>
      <c r="E129" s="148"/>
      <c r="F129" s="200" t="s">
        <v>63</v>
      </c>
      <c r="G129" s="201"/>
      <c r="H129" s="202"/>
      <c r="I129" s="143"/>
      <c r="J129" s="211">
        <v>3</v>
      </c>
      <c r="K129" s="212"/>
      <c r="L129" s="213" t="s">
        <v>64</v>
      </c>
      <c r="M129" s="214"/>
      <c r="N129" s="215"/>
      <c r="O129" s="143"/>
      <c r="P129" s="153" t="s">
        <v>65</v>
      </c>
      <c r="Q129" s="205" t="s">
        <v>66</v>
      </c>
      <c r="R129" s="206"/>
      <c r="S129" s="206"/>
      <c r="T129" s="207"/>
    </row>
    <row r="130" spans="1:20" ht="15.75" thickBot="1" x14ac:dyDescent="0.3">
      <c r="A130" s="143"/>
      <c r="B130" s="199" t="s">
        <v>67</v>
      </c>
      <c r="C130" s="199"/>
      <c r="D130" s="150" t="s">
        <v>68</v>
      </c>
      <c r="E130" s="151"/>
      <c r="F130" s="200" t="s">
        <v>69</v>
      </c>
      <c r="G130" s="201"/>
      <c r="H130" s="202"/>
      <c r="I130" s="143"/>
      <c r="J130" s="203">
        <v>4</v>
      </c>
      <c r="K130" s="204"/>
      <c r="L130" s="205" t="s">
        <v>70</v>
      </c>
      <c r="M130" s="206"/>
      <c r="N130" s="207"/>
      <c r="O130" s="143"/>
      <c r="P130" s="143"/>
      <c r="Q130" s="143"/>
      <c r="R130" s="143"/>
      <c r="S130" s="143"/>
      <c r="T130" s="143"/>
    </row>
    <row r="131" spans="1:20" ht="15.75" thickBot="1" x14ac:dyDescent="0.3">
      <c r="A131" s="143"/>
      <c r="B131" s="199" t="s">
        <v>71</v>
      </c>
      <c r="C131" s="199"/>
      <c r="D131" s="154" t="s">
        <v>72</v>
      </c>
      <c r="E131" s="155"/>
      <c r="F131" s="208" t="s">
        <v>73</v>
      </c>
      <c r="G131" s="209"/>
      <c r="H131" s="210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</row>
    <row r="132" spans="1:20" x14ac:dyDescent="0.25">
      <c r="A132" s="143"/>
      <c r="B132" s="199" t="s">
        <v>74</v>
      </c>
      <c r="C132" s="199"/>
      <c r="D132" s="199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</row>
    <row r="133" spans="1:20" ht="15.75" x14ac:dyDescent="0.25">
      <c r="B133" s="89"/>
    </row>
  </sheetData>
  <mergeCells count="272">
    <mergeCell ref="R7:R8"/>
    <mergeCell ref="W7:W8"/>
    <mergeCell ref="A9:A10"/>
    <mergeCell ref="B9:B10"/>
    <mergeCell ref="C9:C10"/>
    <mergeCell ref="D9:D10"/>
    <mergeCell ref="E9:E10"/>
    <mergeCell ref="A6:G6"/>
    <mergeCell ref="H6:H8"/>
    <mergeCell ref="I6:L6"/>
    <mergeCell ref="M6:O6"/>
    <mergeCell ref="P6:V6"/>
    <mergeCell ref="A7:A8"/>
    <mergeCell ref="B7:B8"/>
    <mergeCell ref="C7:C8"/>
    <mergeCell ref="D7:D8"/>
    <mergeCell ref="E7:E8"/>
    <mergeCell ref="F9:F10"/>
    <mergeCell ref="G9:G10"/>
    <mergeCell ref="B14:F14"/>
    <mergeCell ref="C15:F15"/>
    <mergeCell ref="B17:C17"/>
    <mergeCell ref="D17:H17"/>
    <mergeCell ref="F7:F8"/>
    <mergeCell ref="G7:G8"/>
    <mergeCell ref="I7:I8"/>
    <mergeCell ref="Q19:T19"/>
    <mergeCell ref="B20:C20"/>
    <mergeCell ref="F20:H20"/>
    <mergeCell ref="J20:K20"/>
    <mergeCell ref="L20:N20"/>
    <mergeCell ref="Q20:T20"/>
    <mergeCell ref="J17:K17"/>
    <mergeCell ref="L17:N17"/>
    <mergeCell ref="P17:T17"/>
    <mergeCell ref="B18:C18"/>
    <mergeCell ref="F18:H18"/>
    <mergeCell ref="J18:K18"/>
    <mergeCell ref="L18:N18"/>
    <mergeCell ref="Q18:T18"/>
    <mergeCell ref="B21:C21"/>
    <mergeCell ref="F21:H21"/>
    <mergeCell ref="J21:K21"/>
    <mergeCell ref="L21:N21"/>
    <mergeCell ref="B22:C22"/>
    <mergeCell ref="F22:H22"/>
    <mergeCell ref="B19:C19"/>
    <mergeCell ref="F19:H19"/>
    <mergeCell ref="J19:K19"/>
    <mergeCell ref="L19:N19"/>
    <mergeCell ref="J33:P33"/>
    <mergeCell ref="A39:G39"/>
    <mergeCell ref="H39:H41"/>
    <mergeCell ref="I39:L39"/>
    <mergeCell ref="M39:O39"/>
    <mergeCell ref="P39:V39"/>
    <mergeCell ref="B23:D23"/>
    <mergeCell ref="C27:I27"/>
    <mergeCell ref="C28:I28"/>
    <mergeCell ref="C29:I29"/>
    <mergeCell ref="C30:I30"/>
    <mergeCell ref="C31:I31"/>
    <mergeCell ref="X40:X41"/>
    <mergeCell ref="A42:A43"/>
    <mergeCell ref="B42:B43"/>
    <mergeCell ref="C42:C43"/>
    <mergeCell ref="D42:D43"/>
    <mergeCell ref="E42:E43"/>
    <mergeCell ref="F42:F43"/>
    <mergeCell ref="G42:G43"/>
    <mergeCell ref="W39:X39"/>
    <mergeCell ref="A40:A41"/>
    <mergeCell ref="B40:B41"/>
    <mergeCell ref="C40:C41"/>
    <mergeCell ref="D40:D41"/>
    <mergeCell ref="E40:E41"/>
    <mergeCell ref="F40:F41"/>
    <mergeCell ref="G40:G41"/>
    <mergeCell ref="I40:I41"/>
    <mergeCell ref="R40:R41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A52:A53"/>
    <mergeCell ref="B52:B53"/>
    <mergeCell ref="C52:C53"/>
    <mergeCell ref="D52:D53"/>
    <mergeCell ref="F52:F53"/>
    <mergeCell ref="G52:G53"/>
    <mergeCell ref="G48:G49"/>
    <mergeCell ref="A50:A51"/>
    <mergeCell ref="B50:B51"/>
    <mergeCell ref="C50:C51"/>
    <mergeCell ref="D50:D51"/>
    <mergeCell ref="E50:E51"/>
    <mergeCell ref="F50:F51"/>
    <mergeCell ref="G50:G51"/>
    <mergeCell ref="A48:A49"/>
    <mergeCell ref="B48:B49"/>
    <mergeCell ref="C48:C49"/>
    <mergeCell ref="D48:D49"/>
    <mergeCell ref="E48:E49"/>
    <mergeCell ref="F48:F49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C72:I72"/>
    <mergeCell ref="J76:P76"/>
    <mergeCell ref="A82:G82"/>
    <mergeCell ref="H82:H84"/>
    <mergeCell ref="I82:L82"/>
    <mergeCell ref="M82:O82"/>
    <mergeCell ref="P82:V82"/>
    <mergeCell ref="G58:G59"/>
    <mergeCell ref="B63:D63"/>
    <mergeCell ref="C68:I68"/>
    <mergeCell ref="C69:I69"/>
    <mergeCell ref="C70:I70"/>
    <mergeCell ref="C71:I71"/>
    <mergeCell ref="A58:A59"/>
    <mergeCell ref="B58:B59"/>
    <mergeCell ref="C58:C59"/>
    <mergeCell ref="D58:D59"/>
    <mergeCell ref="E58:E59"/>
    <mergeCell ref="F58:F59"/>
    <mergeCell ref="X83:X84"/>
    <mergeCell ref="A85:A86"/>
    <mergeCell ref="B85:B86"/>
    <mergeCell ref="C85:C86"/>
    <mergeCell ref="D85:D86"/>
    <mergeCell ref="E85:E86"/>
    <mergeCell ref="F85:F86"/>
    <mergeCell ref="G85:G86"/>
    <mergeCell ref="W82:X82"/>
    <mergeCell ref="A83:A84"/>
    <mergeCell ref="B83:B84"/>
    <mergeCell ref="C83:C84"/>
    <mergeCell ref="D83:D84"/>
    <mergeCell ref="E83:E84"/>
    <mergeCell ref="F83:F84"/>
    <mergeCell ref="G83:G84"/>
    <mergeCell ref="I83:I84"/>
    <mergeCell ref="R83:R84"/>
    <mergeCell ref="G87:G88"/>
    <mergeCell ref="A89:A90"/>
    <mergeCell ref="B89:B90"/>
    <mergeCell ref="C89:C90"/>
    <mergeCell ref="D89:D90"/>
    <mergeCell ref="E89:E90"/>
    <mergeCell ref="F89:F90"/>
    <mergeCell ref="G89:G90"/>
    <mergeCell ref="A87:A88"/>
    <mergeCell ref="B87:B88"/>
    <mergeCell ref="C87:C88"/>
    <mergeCell ref="D87:D88"/>
    <mergeCell ref="E87:E88"/>
    <mergeCell ref="F87:F88"/>
    <mergeCell ref="G91:G92"/>
    <mergeCell ref="A93:A94"/>
    <mergeCell ref="B93:B94"/>
    <mergeCell ref="C93:C94"/>
    <mergeCell ref="D93:D94"/>
    <mergeCell ref="E93:E94"/>
    <mergeCell ref="F93:F94"/>
    <mergeCell ref="G93:G94"/>
    <mergeCell ref="A91:A92"/>
    <mergeCell ref="B91:B92"/>
    <mergeCell ref="C91:C92"/>
    <mergeCell ref="D91:D92"/>
    <mergeCell ref="E91:E92"/>
    <mergeCell ref="F91:F92"/>
    <mergeCell ref="C99:I99"/>
    <mergeCell ref="C100:I100"/>
    <mergeCell ref="C101:I101"/>
    <mergeCell ref="C102:I102"/>
    <mergeCell ref="C103:I103"/>
    <mergeCell ref="A108:G108"/>
    <mergeCell ref="H108:H110"/>
    <mergeCell ref="I108:L108"/>
    <mergeCell ref="I109:I110"/>
    <mergeCell ref="M108:O108"/>
    <mergeCell ref="P108:U108"/>
    <mergeCell ref="V108:W108"/>
    <mergeCell ref="A109:A110"/>
    <mergeCell ref="B109:B110"/>
    <mergeCell ref="C109:C110"/>
    <mergeCell ref="D109:D110"/>
    <mergeCell ref="E109:E110"/>
    <mergeCell ref="F109:F110"/>
    <mergeCell ref="G109:G110"/>
    <mergeCell ref="R109:R110"/>
    <mergeCell ref="V109:V110"/>
    <mergeCell ref="W109:W110"/>
    <mergeCell ref="A111:A112"/>
    <mergeCell ref="B111:B112"/>
    <mergeCell ref="C111:C112"/>
    <mergeCell ref="D111:D112"/>
    <mergeCell ref="E111:E112"/>
    <mergeCell ref="F111:F112"/>
    <mergeCell ref="G111:G112"/>
    <mergeCell ref="G113:G114"/>
    <mergeCell ref="A115:A116"/>
    <mergeCell ref="B115:B116"/>
    <mergeCell ref="C115:C116"/>
    <mergeCell ref="D115:D116"/>
    <mergeCell ref="E115:E116"/>
    <mergeCell ref="F115:F116"/>
    <mergeCell ref="G115:G116"/>
    <mergeCell ref="A113:A114"/>
    <mergeCell ref="B113:B114"/>
    <mergeCell ref="C113:C114"/>
    <mergeCell ref="D113:D114"/>
    <mergeCell ref="E113:E114"/>
    <mergeCell ref="F113:F114"/>
    <mergeCell ref="G117:G118"/>
    <mergeCell ref="B123:F123"/>
    <mergeCell ref="C124:F124"/>
    <mergeCell ref="B126:C126"/>
    <mergeCell ref="D126:H126"/>
    <mergeCell ref="J126:K126"/>
    <mergeCell ref="A117:A118"/>
    <mergeCell ref="B117:B118"/>
    <mergeCell ref="C117:C118"/>
    <mergeCell ref="D117:D118"/>
    <mergeCell ref="E117:E118"/>
    <mergeCell ref="F117:F118"/>
    <mergeCell ref="Q128:T128"/>
    <mergeCell ref="B129:C129"/>
    <mergeCell ref="F129:H129"/>
    <mergeCell ref="J129:K129"/>
    <mergeCell ref="L129:N129"/>
    <mergeCell ref="Q129:T129"/>
    <mergeCell ref="L126:N126"/>
    <mergeCell ref="P126:T126"/>
    <mergeCell ref="B127:C127"/>
    <mergeCell ref="F127:H127"/>
    <mergeCell ref="J127:K127"/>
    <mergeCell ref="L127:N127"/>
    <mergeCell ref="Q127:T127"/>
    <mergeCell ref="B132:D132"/>
    <mergeCell ref="B130:C130"/>
    <mergeCell ref="F130:H130"/>
    <mergeCell ref="J130:K130"/>
    <mergeCell ref="L130:N130"/>
    <mergeCell ref="B131:C131"/>
    <mergeCell ref="F131:H131"/>
    <mergeCell ref="B128:C128"/>
    <mergeCell ref="F128:H128"/>
    <mergeCell ref="J128:K128"/>
    <mergeCell ref="L128:N1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2021-02-12T13:06:23Z</dcterms:modified>
</cp:coreProperties>
</file>