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J78" i="1" l="1"/>
  <c r="K78" i="1" s="1"/>
  <c r="L78" i="1" s="1"/>
  <c r="M78" i="1" s="1"/>
  <c r="N78" i="1" s="1"/>
  <c r="O78" i="1" s="1"/>
  <c r="P78" i="1" s="1"/>
  <c r="Q78" i="1" s="1"/>
  <c r="S78" i="1" s="1"/>
  <c r="T78" i="1" s="1"/>
  <c r="U78" i="1" s="1"/>
  <c r="V78" i="1" s="1"/>
  <c r="W78" i="1" s="1"/>
  <c r="J76" i="1"/>
  <c r="K76" i="1" s="1"/>
  <c r="L76" i="1" s="1"/>
  <c r="M76" i="1" s="1"/>
  <c r="N76" i="1" s="1"/>
  <c r="O76" i="1" s="1"/>
  <c r="P76" i="1" s="1"/>
  <c r="Q76" i="1" s="1"/>
  <c r="S76" i="1" s="1"/>
  <c r="T76" i="1" s="1"/>
  <c r="U76" i="1" s="1"/>
  <c r="V76" i="1" s="1"/>
  <c r="W76" i="1" s="1"/>
  <c r="K74" i="1"/>
  <c r="L74" i="1" s="1"/>
  <c r="M74" i="1" s="1"/>
  <c r="N74" i="1" s="1"/>
  <c r="O74" i="1" s="1"/>
  <c r="P74" i="1" s="1"/>
  <c r="Q74" i="1" s="1"/>
  <c r="S74" i="1" s="1"/>
  <c r="T74" i="1" s="1"/>
  <c r="U74" i="1" s="1"/>
  <c r="V74" i="1" s="1"/>
  <c r="W74" i="1" s="1"/>
  <c r="J72" i="1"/>
  <c r="K72" i="1" s="1"/>
  <c r="L72" i="1" s="1"/>
  <c r="M72" i="1" s="1"/>
  <c r="N72" i="1" s="1"/>
  <c r="O72" i="1" s="1"/>
  <c r="P72" i="1" s="1"/>
  <c r="Q72" i="1" s="1"/>
  <c r="S72" i="1" s="1"/>
  <c r="T72" i="1" s="1"/>
  <c r="U72" i="1" s="1"/>
  <c r="V72" i="1" s="1"/>
  <c r="W72" i="1" s="1"/>
  <c r="J70" i="1"/>
  <c r="K70" i="1" s="1"/>
  <c r="L70" i="1" s="1"/>
  <c r="M70" i="1" s="1"/>
  <c r="N70" i="1" s="1"/>
  <c r="O70" i="1" s="1"/>
  <c r="P70" i="1" s="1"/>
  <c r="Q70" i="1" s="1"/>
  <c r="S70" i="1" s="1"/>
  <c r="T70" i="1" s="1"/>
  <c r="U70" i="1" s="1"/>
  <c r="V70" i="1" s="1"/>
  <c r="W70" i="1" s="1"/>
  <c r="J68" i="1"/>
  <c r="K68" i="1" s="1"/>
  <c r="L68" i="1" s="1"/>
  <c r="M68" i="1" s="1"/>
  <c r="N68" i="1" s="1"/>
  <c r="O68" i="1" s="1"/>
  <c r="P68" i="1" s="1"/>
  <c r="Q68" i="1" s="1"/>
  <c r="S68" i="1" s="1"/>
  <c r="T68" i="1" s="1"/>
  <c r="U68" i="1" s="1"/>
  <c r="V68" i="1" s="1"/>
  <c r="W68" i="1" s="1"/>
  <c r="J66" i="1"/>
  <c r="K66" i="1" s="1"/>
  <c r="L66" i="1" s="1"/>
  <c r="M66" i="1" s="1"/>
  <c r="N66" i="1" s="1"/>
  <c r="O66" i="1" s="1"/>
  <c r="P66" i="1" s="1"/>
  <c r="Q66" i="1" s="1"/>
  <c r="S66" i="1" s="1"/>
  <c r="T66" i="1" s="1"/>
  <c r="U66" i="1" s="1"/>
  <c r="V66" i="1" s="1"/>
  <c r="W66" i="1" s="1"/>
  <c r="J64" i="1"/>
  <c r="K64" i="1" s="1"/>
  <c r="L64" i="1" s="1"/>
  <c r="M64" i="1" s="1"/>
  <c r="N64" i="1" s="1"/>
  <c r="O64" i="1" s="1"/>
  <c r="P64" i="1" s="1"/>
  <c r="Q64" i="1" s="1"/>
  <c r="S64" i="1" s="1"/>
  <c r="T64" i="1" s="1"/>
  <c r="U64" i="1" s="1"/>
  <c r="V64" i="1" s="1"/>
  <c r="W64" i="1" s="1"/>
  <c r="J62" i="1"/>
  <c r="K62" i="1" s="1"/>
  <c r="L62" i="1" s="1"/>
  <c r="M62" i="1" s="1"/>
  <c r="N62" i="1" s="1"/>
  <c r="O62" i="1" s="1"/>
  <c r="P62" i="1" s="1"/>
  <c r="Q62" i="1" s="1"/>
  <c r="S62" i="1" s="1"/>
  <c r="T62" i="1" s="1"/>
  <c r="U62" i="1" s="1"/>
  <c r="V62" i="1" s="1"/>
  <c r="W62" i="1" s="1"/>
  <c r="J60" i="1"/>
  <c r="K60" i="1" s="1"/>
  <c r="L60" i="1" s="1"/>
  <c r="M60" i="1" s="1"/>
  <c r="N60" i="1" s="1"/>
  <c r="O60" i="1" s="1"/>
  <c r="P60" i="1" s="1"/>
  <c r="Q60" i="1" s="1"/>
  <c r="S60" i="1" s="1"/>
  <c r="T60" i="1" s="1"/>
  <c r="U60" i="1" s="1"/>
  <c r="V60" i="1" s="1"/>
  <c r="W60" i="1" s="1"/>
  <c r="J58" i="1"/>
  <c r="K58" i="1" s="1"/>
  <c r="L58" i="1" s="1"/>
  <c r="M58" i="1" s="1"/>
  <c r="N58" i="1" s="1"/>
  <c r="O58" i="1" s="1"/>
  <c r="P58" i="1" s="1"/>
  <c r="Q58" i="1" s="1"/>
  <c r="S58" i="1" s="1"/>
  <c r="T58" i="1" s="1"/>
  <c r="U58" i="1" s="1"/>
  <c r="V58" i="1" s="1"/>
  <c r="W58" i="1" s="1"/>
  <c r="J56" i="1"/>
  <c r="K56" i="1" s="1"/>
  <c r="L56" i="1" s="1"/>
  <c r="M56" i="1" s="1"/>
  <c r="N56" i="1" s="1"/>
  <c r="O56" i="1" s="1"/>
  <c r="P56" i="1" s="1"/>
  <c r="Q56" i="1" s="1"/>
  <c r="S56" i="1" s="1"/>
  <c r="T56" i="1" s="1"/>
  <c r="U56" i="1" s="1"/>
  <c r="V56" i="1" s="1"/>
  <c r="W56" i="1" s="1"/>
  <c r="J54" i="1"/>
  <c r="K54" i="1" s="1"/>
  <c r="L54" i="1" s="1"/>
  <c r="M54" i="1" s="1"/>
  <c r="N54" i="1" s="1"/>
  <c r="O54" i="1" s="1"/>
  <c r="P54" i="1" s="1"/>
  <c r="Q54" i="1" s="1"/>
  <c r="S54" i="1" s="1"/>
  <c r="T54" i="1" s="1"/>
  <c r="U54" i="1" s="1"/>
  <c r="V54" i="1" s="1"/>
  <c r="W54" i="1" s="1"/>
  <c r="J52" i="1"/>
  <c r="K52" i="1" s="1"/>
  <c r="L52" i="1" s="1"/>
  <c r="M52" i="1" s="1"/>
  <c r="N52" i="1" s="1"/>
  <c r="O52" i="1" s="1"/>
  <c r="P52" i="1" s="1"/>
  <c r="Q52" i="1" s="1"/>
  <c r="S52" i="1" s="1"/>
  <c r="T52" i="1" s="1"/>
  <c r="U52" i="1" s="1"/>
  <c r="V52" i="1" s="1"/>
  <c r="W52" i="1" s="1"/>
  <c r="J50" i="1"/>
  <c r="K50" i="1" s="1"/>
  <c r="L50" i="1" s="1"/>
  <c r="M50" i="1" s="1"/>
  <c r="N50" i="1" s="1"/>
  <c r="O50" i="1" s="1"/>
  <c r="P50" i="1" s="1"/>
  <c r="Q50" i="1" s="1"/>
  <c r="S50" i="1" s="1"/>
  <c r="T50" i="1" s="1"/>
  <c r="U50" i="1" s="1"/>
  <c r="V50" i="1" s="1"/>
  <c r="W50" i="1" s="1"/>
  <c r="J48" i="1"/>
  <c r="K48" i="1" s="1"/>
  <c r="L48" i="1" s="1"/>
  <c r="M48" i="1" s="1"/>
  <c r="N48" i="1" s="1"/>
  <c r="O48" i="1" s="1"/>
  <c r="P48" i="1" s="1"/>
  <c r="Q48" i="1" s="1"/>
  <c r="S48" i="1" s="1"/>
  <c r="T48" i="1" s="1"/>
  <c r="U48" i="1" s="1"/>
  <c r="V48" i="1" s="1"/>
  <c r="W48" i="1" s="1"/>
  <c r="J28" i="1"/>
  <c r="K28" i="1" s="1"/>
  <c r="L28" i="1" s="1"/>
  <c r="M28" i="1" s="1"/>
  <c r="N28" i="1" s="1"/>
  <c r="O28" i="1" s="1"/>
  <c r="P28" i="1" s="1"/>
  <c r="Q28" i="1" s="1"/>
  <c r="S28" i="1" s="1"/>
  <c r="T28" i="1" s="1"/>
  <c r="U28" i="1" s="1"/>
  <c r="V28" i="1" s="1"/>
  <c r="W28" i="1" s="1"/>
  <c r="J26" i="1"/>
  <c r="K26" i="1" s="1"/>
  <c r="L26" i="1" s="1"/>
  <c r="M26" i="1" s="1"/>
  <c r="N26" i="1" s="1"/>
  <c r="O26" i="1" s="1"/>
  <c r="P26" i="1" s="1"/>
  <c r="Q26" i="1" s="1"/>
  <c r="S26" i="1" s="1"/>
  <c r="T26" i="1" s="1"/>
  <c r="U26" i="1" s="1"/>
  <c r="V26" i="1" s="1"/>
  <c r="W26" i="1" s="1"/>
  <c r="J24" i="1"/>
  <c r="K24" i="1" s="1"/>
  <c r="L24" i="1" s="1"/>
  <c r="M24" i="1" s="1"/>
  <c r="N24" i="1" s="1"/>
  <c r="O24" i="1" s="1"/>
  <c r="P24" i="1" s="1"/>
  <c r="Q24" i="1" s="1"/>
  <c r="S24" i="1" s="1"/>
  <c r="T24" i="1" s="1"/>
  <c r="U24" i="1" s="1"/>
  <c r="V24" i="1" s="1"/>
  <c r="W24" i="1" s="1"/>
  <c r="J22" i="1"/>
  <c r="K22" i="1" s="1"/>
  <c r="L22" i="1" s="1"/>
  <c r="M22" i="1" s="1"/>
  <c r="N22" i="1" s="1"/>
  <c r="O22" i="1" s="1"/>
  <c r="P22" i="1" s="1"/>
  <c r="Q22" i="1" s="1"/>
  <c r="S22" i="1" s="1"/>
  <c r="T22" i="1" s="1"/>
  <c r="U22" i="1" s="1"/>
  <c r="V22" i="1" s="1"/>
  <c r="W22" i="1" s="1"/>
  <c r="J20" i="1"/>
  <c r="K20" i="1" s="1"/>
  <c r="L20" i="1" s="1"/>
  <c r="M20" i="1" s="1"/>
  <c r="N20" i="1" s="1"/>
  <c r="O20" i="1" s="1"/>
  <c r="P20" i="1" s="1"/>
  <c r="Q20" i="1" s="1"/>
  <c r="S20" i="1" s="1"/>
  <c r="T20" i="1" s="1"/>
  <c r="U20" i="1" s="1"/>
  <c r="V20" i="1" s="1"/>
  <c r="W20" i="1" s="1"/>
  <c r="J18" i="1"/>
  <c r="K18" i="1" s="1"/>
  <c r="L18" i="1" s="1"/>
  <c r="M18" i="1" s="1"/>
  <c r="N18" i="1" s="1"/>
  <c r="O18" i="1" s="1"/>
  <c r="P18" i="1" s="1"/>
  <c r="Q18" i="1" s="1"/>
  <c r="S18" i="1" s="1"/>
  <c r="T18" i="1" s="1"/>
  <c r="U18" i="1" s="1"/>
  <c r="V18" i="1" s="1"/>
  <c r="W18" i="1" s="1"/>
</calcChain>
</file>

<file path=xl/sharedStrings.xml><?xml version="1.0" encoding="utf-8"?>
<sst xmlns="http://schemas.openxmlformats.org/spreadsheetml/2006/main" count="261" uniqueCount="118">
  <si>
    <t>PLAN DE PASSATION DES MARCHES</t>
  </si>
  <si>
    <t>Autorité contractante :</t>
  </si>
  <si>
    <t>Ministère du Budget</t>
  </si>
  <si>
    <t>Exercice budgétaire:</t>
  </si>
  <si>
    <t>Ordonnateur:</t>
  </si>
  <si>
    <t>Ministre du Budget</t>
  </si>
  <si>
    <t>Journaux  de publication  de référence et site Internet:</t>
  </si>
  <si>
    <t>3 journaux, site Ministère, site ARMP</t>
  </si>
  <si>
    <t>Autorité approbatrice:</t>
  </si>
  <si>
    <t>DNCMP</t>
  </si>
  <si>
    <t>MARCHES DE FOURNITURE SANS PRE QUALIFICATION</t>
  </si>
  <si>
    <t>e) Direction Nationale de la comptabilitée matière et matériel</t>
  </si>
  <si>
    <t>IDENTIFICATION DU PROJET / MARCHE</t>
  </si>
  <si>
    <t xml:space="preserve"> Prévisions et Réalisations</t>
  </si>
  <si>
    <t>PHASE 1 : PROCEDURE D'APPEL D'OFFRES</t>
  </si>
  <si>
    <t>PHASE 2 : EVALUATION DES OFFRES</t>
  </si>
  <si>
    <t>PHASE 3 : CONCLUSION ET NOTIFICATION DU MARCHE</t>
  </si>
  <si>
    <t>PHASE 4 : EXECUTION DU MARCHE</t>
  </si>
  <si>
    <t>Numéro</t>
  </si>
  <si>
    <t>Intitulé du Projet/Marché</t>
  </si>
  <si>
    <t>Montant Budget GNF</t>
  </si>
  <si>
    <t>Code Budget</t>
  </si>
  <si>
    <t>Type de Financement</t>
  </si>
  <si>
    <t xml:space="preserve">N° Appel d'Offres </t>
  </si>
  <si>
    <t>Méthodes de passation</t>
  </si>
  <si>
    <t>Elaboration du DAO</t>
  </si>
  <si>
    <t>Non Objection sur DAO</t>
  </si>
  <si>
    <t xml:space="preserve">Publication  AAO   </t>
  </si>
  <si>
    <t>Date limite dépôt Offres</t>
  </si>
  <si>
    <t>Ouverture /Evaluation des offres</t>
  </si>
  <si>
    <t>Non Objection sur Rap. d'Evaluation</t>
  </si>
  <si>
    <t>Publication attribution/Notification provisoire</t>
  </si>
  <si>
    <t>Mise en forme du projet de contrat</t>
  </si>
  <si>
    <t>Non Objection sur le projet de contrat</t>
  </si>
  <si>
    <t>Montant du Contrat en GNF</t>
  </si>
  <si>
    <t>Signature du marché</t>
  </si>
  <si>
    <t>Approbation du Contrat</t>
  </si>
  <si>
    <t>Enregistrement /Immatriculation du marché</t>
  </si>
  <si>
    <t>Notification du marché approuvé</t>
  </si>
  <si>
    <t>Date début travaux</t>
  </si>
  <si>
    <t>Date fin travaux</t>
  </si>
  <si>
    <t>12 j</t>
  </si>
  <si>
    <t>3 j</t>
  </si>
  <si>
    <t>30 ou 45 j</t>
  </si>
  <si>
    <t>15 j</t>
  </si>
  <si>
    <t>7 j</t>
  </si>
  <si>
    <t>10 j</t>
  </si>
  <si>
    <t>3 ou 5 j</t>
  </si>
  <si>
    <t>Achats De Pré-imprimés</t>
  </si>
  <si>
    <t>BND</t>
  </si>
  <si>
    <t>AOO</t>
  </si>
  <si>
    <t>Prévisions</t>
  </si>
  <si>
    <t xml:space="preserve"> </t>
  </si>
  <si>
    <t>Réalisations</t>
  </si>
  <si>
    <t>Materiel Informatique</t>
  </si>
  <si>
    <t>location de Bâtiments A Usage Administratif</t>
  </si>
  <si>
    <t>RC</t>
  </si>
  <si>
    <t>Matériels De Transport</t>
  </si>
  <si>
    <t>Matériels Et Mobiliers De Bureau</t>
  </si>
  <si>
    <t>Coût Total</t>
  </si>
  <si>
    <t>MARCHES DE  FOURNITURE SANS REVUE PREALABLE PAR LA DNCMP / DEMANDE DE COTATION/Comptabilité matière</t>
  </si>
  <si>
    <t>PHASE 1 : PROCEDURE DE CONSULTATION</t>
  </si>
  <si>
    <t xml:space="preserve">Elaboration du Dossier de Consultation </t>
  </si>
  <si>
    <t xml:space="preserve">ANO sur le Dossier de Consultation </t>
  </si>
  <si>
    <t xml:space="preserve">Transmission du Dossier de Consultation </t>
  </si>
  <si>
    <t xml:space="preserve">Ouverture /Evaluation des offres </t>
  </si>
  <si>
    <t>ANO sur le rapport d'évaluation</t>
  </si>
  <si>
    <t>Mise en forme du  contrat</t>
  </si>
  <si>
    <t>ANO sur le projet de contrat</t>
  </si>
  <si>
    <t>Montant du Contrat</t>
  </si>
  <si>
    <t>Signature et Approbation du Contrat</t>
  </si>
  <si>
    <t>Enregistrement /Immatriculation et notification du marché</t>
  </si>
  <si>
    <t>5 j</t>
  </si>
  <si>
    <t>5 J</t>
  </si>
  <si>
    <t>Achat pré-imprimés</t>
  </si>
  <si>
    <t>DC</t>
  </si>
  <si>
    <t>Achats De Documentations</t>
  </si>
  <si>
    <t>Achats De Fournitures et Pétits Matériels de Bureau</t>
  </si>
  <si>
    <t>Achats De Fournitures Informatiques</t>
  </si>
  <si>
    <t>Frais Nettoyages Locaux</t>
  </si>
  <si>
    <t>Informations et Communications</t>
  </si>
  <si>
    <t>Frais de Réunions Conférences</t>
  </si>
  <si>
    <t>Internet</t>
  </si>
  <si>
    <t>Autres Matériels et Mobiliers</t>
  </si>
  <si>
    <t>Matériels et Mobiliers De Bureau</t>
  </si>
  <si>
    <t>Logiciel, Application et Programme Informatique</t>
  </si>
  <si>
    <t>Installations Techniques et Agencements</t>
  </si>
  <si>
    <t>Frais Nettoyage des locaux</t>
  </si>
  <si>
    <t>Frais d'Assurance</t>
  </si>
  <si>
    <t>Approbation du plan de passation des marchés</t>
  </si>
  <si>
    <t>Autorité Approbatrice</t>
  </si>
  <si>
    <t>PTF : Partenaire Technique et Financier</t>
  </si>
  <si>
    <t>Mode de Passation</t>
  </si>
  <si>
    <t>Code Marché</t>
  </si>
  <si>
    <t>Nature de Marché</t>
  </si>
  <si>
    <t>TDR : Terme de référence</t>
  </si>
  <si>
    <t>Appel d'Offres Ouvert</t>
  </si>
  <si>
    <t>Fournitures</t>
  </si>
  <si>
    <t>Budget National et Autres Financements Intérieurs</t>
  </si>
  <si>
    <t>JMP : Journal des Marchés Publics</t>
  </si>
  <si>
    <t>AOR</t>
  </si>
  <si>
    <t>Appel d'Offres Restreint</t>
  </si>
  <si>
    <t>Travaux</t>
  </si>
  <si>
    <t>FINEX</t>
  </si>
  <si>
    <t>Financement Extérieur</t>
  </si>
  <si>
    <t>DAO : Dossier d’Appel d’Offres</t>
  </si>
  <si>
    <t>Reconduction</t>
  </si>
  <si>
    <t>Prestations intellectuelles</t>
  </si>
  <si>
    <t>CONJOINT</t>
  </si>
  <si>
    <t>Financement Conjoint</t>
  </si>
  <si>
    <t>DP : Demande de Proposition</t>
  </si>
  <si>
    <t>ED</t>
  </si>
  <si>
    <t>Entente Directe</t>
  </si>
  <si>
    <t>Partenariats Public-Privé</t>
  </si>
  <si>
    <t>CPM : Commission de Passation des Marchés</t>
  </si>
  <si>
    <t>CR</t>
  </si>
  <si>
    <t>Consultation Restreinte</t>
  </si>
  <si>
    <t xml:space="preserve">ANO : Avis de Non Objection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</si>
</sst>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Times"/>
      <family val="1"/>
    </font>
    <font>
      <b/>
      <sz val="14"/>
      <color indexed="8"/>
      <name val="Calibri"/>
      <family val="2"/>
    </font>
    <font>
      <b/>
      <u/>
      <sz val="18"/>
      <color indexed="8"/>
      <name val="Calibri"/>
      <family val="2"/>
    </font>
    <font>
      <b/>
      <i/>
      <sz val="11"/>
      <color indexed="8"/>
      <name val="Calibri"/>
      <family val="2"/>
    </font>
    <font>
      <b/>
      <sz val="12"/>
      <color indexed="8"/>
      <name val="Verdana"/>
      <family val="2"/>
    </font>
    <font>
      <sz val="18"/>
      <color theme="1"/>
      <name val="Calibri"/>
      <family val="2"/>
      <scheme val="minor"/>
    </font>
    <font>
      <sz val="10"/>
      <color indexed="8"/>
      <name val="Arial Narrow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indexed="8"/>
      <name val="Arial Narrow"/>
      <family val="2"/>
    </font>
    <font>
      <b/>
      <sz val="12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Times"/>
      <family val="1"/>
    </font>
    <font>
      <b/>
      <sz val="10"/>
      <color indexed="8"/>
      <name val="Calibri"/>
      <family val="2"/>
    </font>
    <font>
      <b/>
      <sz val="10"/>
      <color indexed="8"/>
      <name val="Bodoni MT Condensed"/>
      <family val="1"/>
    </font>
    <font>
      <sz val="10"/>
      <color theme="1"/>
      <name val="Bodoni MT Condensed"/>
      <family val="1"/>
    </font>
    <font>
      <b/>
      <u/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b/>
      <i/>
      <sz val="14"/>
      <color indexed="8"/>
      <name val="Calibri"/>
      <family val="2"/>
    </font>
    <font>
      <b/>
      <sz val="11"/>
      <color indexed="9"/>
      <name val="Arial Narrow"/>
      <family val="2"/>
    </font>
    <font>
      <b/>
      <sz val="11"/>
      <color indexed="8"/>
      <name val="Bodoni MT Condensed"/>
      <family val="1"/>
    </font>
    <font>
      <b/>
      <sz val="11"/>
      <name val="Bodoni MT Condensed"/>
      <family val="1"/>
    </font>
    <font>
      <b/>
      <sz val="11"/>
      <color indexed="62"/>
      <name val="Bodoni MT Condensed"/>
      <family val="1"/>
    </font>
    <font>
      <sz val="11"/>
      <name val="Bodoni MT Condensed"/>
      <family val="1"/>
    </font>
    <font>
      <sz val="11"/>
      <color indexed="8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9"/>
      <name val="Arial Narrow"/>
      <family val="2"/>
    </font>
    <font>
      <b/>
      <sz val="10"/>
      <name val="Bodoni MT Condensed"/>
      <family val="1"/>
    </font>
    <font>
      <b/>
      <sz val="10"/>
      <color indexed="62"/>
      <name val="Bodoni MT Condensed"/>
      <family val="1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EAF1DD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theme="5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 style="medium">
        <color theme="5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/>
      <top style="medium">
        <color indexed="64"/>
      </top>
      <bottom style="medium">
        <color indexed="64"/>
      </bottom>
      <diagonal/>
    </border>
    <border>
      <left style="medium">
        <color theme="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8"/>
      </right>
      <top style="medium">
        <color indexed="64"/>
      </top>
      <bottom/>
      <diagonal/>
    </border>
    <border>
      <left style="medium">
        <color theme="8"/>
      </left>
      <right/>
      <top style="medium">
        <color indexed="64"/>
      </top>
      <bottom style="medium">
        <color theme="8"/>
      </bottom>
      <diagonal/>
    </border>
    <border>
      <left/>
      <right/>
      <top style="medium">
        <color indexed="64"/>
      </top>
      <bottom style="medium">
        <color theme="8"/>
      </bottom>
      <diagonal/>
    </border>
    <border>
      <left/>
      <right style="medium">
        <color indexed="64"/>
      </right>
      <top style="medium">
        <color indexed="64"/>
      </top>
      <bottom style="medium">
        <color theme="8"/>
      </bottom>
      <diagonal/>
    </border>
    <border>
      <left style="medium">
        <color indexed="64"/>
      </left>
      <right/>
      <top style="medium">
        <color rgb="FFC0504D"/>
      </top>
      <bottom style="medium">
        <color rgb="FFC0504D"/>
      </bottom>
      <diagonal/>
    </border>
    <border>
      <left/>
      <right style="medium">
        <color theme="5"/>
      </right>
      <top style="medium">
        <color rgb="FFC0504D"/>
      </top>
      <bottom style="medium">
        <color rgb="FFC0504D"/>
      </bottom>
      <diagonal/>
    </border>
    <border>
      <left style="medium">
        <color theme="5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/>
      <right style="medium">
        <color indexed="64"/>
      </right>
      <top style="thin">
        <color indexed="64"/>
      </top>
      <bottom style="medium">
        <color theme="5"/>
      </bottom>
      <diagonal/>
    </border>
    <border>
      <left style="medium">
        <color indexed="64"/>
      </left>
      <right/>
      <top/>
      <bottom style="medium">
        <color rgb="FF4BACC6"/>
      </bottom>
      <diagonal/>
    </border>
    <border>
      <left/>
      <right style="medium">
        <color theme="8"/>
      </right>
      <top/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indexed="64"/>
      </right>
      <top style="medium">
        <color theme="8"/>
      </top>
      <bottom style="medium">
        <color theme="8"/>
      </bottom>
      <diagonal/>
    </border>
    <border>
      <left style="medium">
        <color indexed="64"/>
      </left>
      <right/>
      <top style="medium">
        <color rgb="FF4BACC6"/>
      </top>
      <bottom style="medium">
        <color rgb="FF4BACC6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indexed="64"/>
      </right>
      <top style="medium">
        <color theme="5"/>
      </top>
      <bottom style="medium">
        <color theme="5"/>
      </bottom>
      <diagonal/>
    </border>
    <border>
      <left/>
      <right style="medium">
        <color theme="8"/>
      </right>
      <top style="medium">
        <color rgb="FF4BACC6"/>
      </top>
      <bottom style="medium">
        <color rgb="FF4BACC6"/>
      </bottom>
      <diagonal/>
    </border>
    <border>
      <left style="medium">
        <color indexed="64"/>
      </left>
      <right/>
      <top style="medium">
        <color rgb="FF4BACC6"/>
      </top>
      <bottom style="medium">
        <color indexed="64"/>
      </bottom>
      <diagonal/>
    </border>
    <border>
      <left style="medium">
        <color theme="8"/>
      </left>
      <right/>
      <top style="medium">
        <color theme="8"/>
      </top>
      <bottom style="medium">
        <color indexed="64"/>
      </bottom>
      <diagonal/>
    </border>
    <border>
      <left/>
      <right/>
      <top style="medium">
        <color theme="8"/>
      </top>
      <bottom style="medium">
        <color indexed="64"/>
      </bottom>
      <diagonal/>
    </border>
    <border>
      <left/>
      <right style="medium">
        <color indexed="64"/>
      </right>
      <top style="medium">
        <color theme="8"/>
      </top>
      <bottom style="medium">
        <color indexed="64"/>
      </bottom>
      <diagonal/>
    </border>
    <border>
      <left/>
      <right style="medium">
        <color theme="8"/>
      </right>
      <top style="medium">
        <color rgb="FF4BACC6"/>
      </top>
      <bottom style="medium">
        <color indexed="64"/>
      </bottom>
      <diagonal/>
    </border>
    <border>
      <left style="medium">
        <color indexed="64"/>
      </left>
      <right/>
      <top style="medium">
        <color rgb="FFC0504D"/>
      </top>
      <bottom style="medium">
        <color indexed="64"/>
      </bottom>
      <diagonal/>
    </border>
    <border>
      <left/>
      <right style="medium">
        <color theme="5"/>
      </right>
      <top style="medium">
        <color rgb="FFC0504D"/>
      </top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indexed="64"/>
      </bottom>
      <diagonal/>
    </border>
    <border>
      <left/>
      <right/>
      <top style="medium">
        <color theme="5"/>
      </top>
      <bottom style="medium">
        <color indexed="64"/>
      </bottom>
      <diagonal/>
    </border>
    <border>
      <left/>
      <right style="medium">
        <color indexed="64"/>
      </right>
      <top style="medium">
        <color theme="5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2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0" fillId="3" borderId="0" xfId="0" applyFill="1"/>
    <xf numFmtId="0" fontId="7" fillId="3" borderId="0" xfId="0" applyFont="1" applyFill="1" applyBorder="1" applyAlignment="1">
      <alignment horizontal="left" wrapText="1"/>
    </xf>
    <xf numFmtId="0" fontId="6" fillId="3" borderId="0" xfId="0" applyFont="1" applyFill="1" applyAlignment="1"/>
    <xf numFmtId="0" fontId="8" fillId="0" borderId="0" xfId="0" applyFont="1"/>
    <xf numFmtId="0" fontId="0" fillId="0" borderId="0" xfId="0" applyAlignment="1">
      <alignment horizontal="justify"/>
    </xf>
    <xf numFmtId="14" fontId="9" fillId="10" borderId="17" xfId="0" applyNumberFormat="1" applyFont="1" applyFill="1" applyBorder="1" applyAlignment="1">
      <alignment horizontal="center"/>
    </xf>
    <xf numFmtId="14" fontId="9" fillId="10" borderId="16" xfId="0" applyNumberFormat="1" applyFont="1" applyFill="1" applyBorder="1" applyAlignment="1">
      <alignment horizontal="center"/>
    </xf>
    <xf numFmtId="0" fontId="9" fillId="11" borderId="19" xfId="0" applyFont="1" applyFill="1" applyBorder="1" applyAlignment="1">
      <alignment horizontal="center"/>
    </xf>
    <xf numFmtId="0" fontId="9" fillId="11" borderId="21" xfId="0" applyFont="1" applyFill="1" applyBorder="1" applyAlignment="1">
      <alignment horizontal="center"/>
    </xf>
    <xf numFmtId="0" fontId="9" fillId="11" borderId="17" xfId="0" applyFont="1" applyFill="1" applyBorder="1" applyAlignment="1">
      <alignment horizontal="center"/>
    </xf>
    <xf numFmtId="0" fontId="9" fillId="11" borderId="16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4" fontId="14" fillId="10" borderId="17" xfId="0" applyNumberFormat="1" applyFont="1" applyFill="1" applyBorder="1" applyAlignment="1">
      <alignment horizontal="center"/>
    </xf>
    <xf numFmtId="14" fontId="14" fillId="3" borderId="50" xfId="0" applyNumberFormat="1" applyFont="1" applyFill="1" applyBorder="1" applyAlignment="1">
      <alignment horizontal="center"/>
    </xf>
    <xf numFmtId="14" fontId="14" fillId="10" borderId="15" xfId="0" applyNumberFormat="1" applyFont="1" applyFill="1" applyBorder="1" applyAlignment="1">
      <alignment horizontal="center"/>
    </xf>
    <xf numFmtId="14" fontId="14" fillId="10" borderId="16" xfId="0" applyNumberFormat="1" applyFont="1" applyFill="1" applyBorder="1" applyAlignment="1">
      <alignment horizontal="center"/>
    </xf>
    <xf numFmtId="14" fontId="14" fillId="10" borderId="9" xfId="0" applyNumberFormat="1" applyFont="1" applyFill="1" applyBorder="1" applyAlignment="1">
      <alignment horizontal="center"/>
    </xf>
    <xf numFmtId="14" fontId="14" fillId="10" borderId="12" xfId="0" applyNumberFormat="1" applyFont="1" applyFill="1" applyBorder="1" applyAlignment="1">
      <alignment horizontal="center"/>
    </xf>
    <xf numFmtId="0" fontId="9" fillId="11" borderId="4" xfId="0" applyFont="1" applyFill="1" applyBorder="1" applyAlignment="1">
      <alignment horizontal="center"/>
    </xf>
    <xf numFmtId="0" fontId="9" fillId="11" borderId="2" xfId="0" applyFont="1" applyFill="1" applyBorder="1" applyAlignment="1">
      <alignment horizontal="center"/>
    </xf>
    <xf numFmtId="14" fontId="9" fillId="11" borderId="17" xfId="0" applyNumberFormat="1" applyFont="1" applyFill="1" applyBorder="1" applyAlignment="1">
      <alignment horizontal="center"/>
    </xf>
    <xf numFmtId="0" fontId="9" fillId="11" borderId="50" xfId="0" applyFont="1" applyFill="1" applyBorder="1" applyAlignment="1">
      <alignment horizontal="center"/>
    </xf>
    <xf numFmtId="14" fontId="14" fillId="10" borderId="18" xfId="0" applyNumberFormat="1" applyFont="1" applyFill="1" applyBorder="1" applyAlignment="1">
      <alignment horizontal="center"/>
    </xf>
    <xf numFmtId="0" fontId="9" fillId="11" borderId="53" xfId="0" applyFont="1" applyFill="1" applyBorder="1" applyAlignment="1">
      <alignment horizontal="center"/>
    </xf>
    <xf numFmtId="0" fontId="9" fillId="11" borderId="15" xfId="0" applyFont="1" applyFill="1" applyBorder="1" applyAlignment="1">
      <alignment horizontal="center"/>
    </xf>
    <xf numFmtId="0" fontId="9" fillId="11" borderId="18" xfId="0" applyFont="1" applyFill="1" applyBorder="1" applyAlignment="1">
      <alignment horizontal="center"/>
    </xf>
    <xf numFmtId="3" fontId="9" fillId="3" borderId="37" xfId="0" applyNumberFormat="1" applyFont="1" applyFill="1" applyBorder="1" applyAlignment="1">
      <alignment horizontal="center" vertical="center"/>
    </xf>
    <xf numFmtId="0" fontId="9" fillId="11" borderId="36" xfId="0" applyFont="1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14" fontId="9" fillId="10" borderId="50" xfId="0" applyNumberFormat="1" applyFont="1" applyFill="1" applyBorder="1" applyAlignment="1">
      <alignment horizontal="center"/>
    </xf>
    <xf numFmtId="14" fontId="9" fillId="10" borderId="15" xfId="0" applyNumberFormat="1" applyFont="1" applyFill="1" applyBorder="1" applyAlignment="1">
      <alignment horizontal="center"/>
    </xf>
    <xf numFmtId="14" fontId="9" fillId="3" borderId="5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4" xfId="0" applyBorder="1" applyAlignment="1">
      <alignment horizontal="center"/>
    </xf>
    <xf numFmtId="0" fontId="16" fillId="0" borderId="55" xfId="0" applyFont="1" applyFill="1" applyBorder="1" applyAlignment="1">
      <alignment horizontal="center" vertical="center"/>
    </xf>
    <xf numFmtId="3" fontId="17" fillId="3" borderId="55" xfId="0" applyNumberFormat="1" applyFont="1" applyFill="1" applyBorder="1" applyAlignment="1">
      <alignment horizontal="center" vertical="center"/>
    </xf>
    <xf numFmtId="3" fontId="9" fillId="12" borderId="55" xfId="0" applyNumberFormat="1" applyFont="1" applyFill="1" applyBorder="1" applyAlignment="1">
      <alignment horizontal="center" vertical="center"/>
    </xf>
    <xf numFmtId="0" fontId="9" fillId="12" borderId="55" xfId="0" applyFont="1" applyFill="1" applyBorder="1" applyAlignment="1">
      <alignment horizontal="center" vertical="center"/>
    </xf>
    <xf numFmtId="0" fontId="9" fillId="12" borderId="56" xfId="0" applyFont="1" applyFill="1" applyBorder="1" applyAlignment="1">
      <alignment horizontal="center" vertical="center"/>
    </xf>
    <xf numFmtId="0" fontId="9" fillId="12" borderId="57" xfId="0" applyFont="1" applyFill="1" applyBorder="1" applyAlignment="1">
      <alignment horizontal="center" vertical="center"/>
    </xf>
    <xf numFmtId="0" fontId="9" fillId="12" borderId="58" xfId="0" applyFont="1" applyFill="1" applyBorder="1" applyAlignment="1">
      <alignment horizontal="center"/>
    </xf>
    <xf numFmtId="0" fontId="9" fillId="12" borderId="55" xfId="0" applyFont="1" applyFill="1" applyBorder="1" applyAlignment="1">
      <alignment horizontal="center"/>
    </xf>
    <xf numFmtId="0" fontId="9" fillId="12" borderId="59" xfId="0" applyFont="1" applyFill="1" applyBorder="1" applyAlignment="1">
      <alignment horizontal="center"/>
    </xf>
    <xf numFmtId="0" fontId="9" fillId="12" borderId="54" xfId="0" applyFont="1" applyFill="1" applyBorder="1" applyAlignment="1">
      <alignment horizontal="center"/>
    </xf>
    <xf numFmtId="0" fontId="9" fillId="12" borderId="56" xfId="0" applyFont="1" applyFill="1" applyBorder="1" applyAlignment="1">
      <alignment horizontal="center"/>
    </xf>
    <xf numFmtId="0" fontId="9" fillId="12" borderId="49" xfId="0" applyFont="1" applyFill="1" applyBorder="1" applyAlignment="1">
      <alignment horizontal="center"/>
    </xf>
    <xf numFmtId="0" fontId="9" fillId="12" borderId="40" xfId="0" applyFont="1" applyFill="1" applyBorder="1" applyAlignment="1">
      <alignment horizontal="center"/>
    </xf>
    <xf numFmtId="0" fontId="9" fillId="12" borderId="4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/>
    <xf numFmtId="0" fontId="21" fillId="2" borderId="1" xfId="0" applyFont="1" applyFill="1" applyBorder="1" applyAlignment="1">
      <alignment wrapText="1"/>
    </xf>
    <xf numFmtId="0" fontId="23" fillId="0" borderId="0" xfId="0" applyFont="1" applyAlignment="1"/>
    <xf numFmtId="0" fontId="24" fillId="0" borderId="0" xfId="0" applyFont="1"/>
    <xf numFmtId="0" fontId="24" fillId="3" borderId="0" xfId="0" applyFont="1" applyFill="1"/>
    <xf numFmtId="0" fontId="24" fillId="0" borderId="0" xfId="0" applyFont="1" applyAlignment="1"/>
    <xf numFmtId="0" fontId="24" fillId="3" borderId="0" xfId="0" applyFont="1" applyFill="1" applyAlignment="1"/>
    <xf numFmtId="0" fontId="28" fillId="8" borderId="15" xfId="0" applyFont="1" applyFill="1" applyBorder="1" applyAlignment="1">
      <alignment horizontal="center" vertical="center" wrapText="1"/>
    </xf>
    <xf numFmtId="0" fontId="28" fillId="8" borderId="16" xfId="0" applyFont="1" applyFill="1" applyBorder="1" applyAlignment="1">
      <alignment horizontal="center" vertical="center" wrapText="1"/>
    </xf>
    <xf numFmtId="0" fontId="28" fillId="8" borderId="17" xfId="0" applyFont="1" applyFill="1" applyBorder="1" applyAlignment="1">
      <alignment horizontal="center" vertical="center" wrapText="1"/>
    </xf>
    <xf numFmtId="0" fontId="28" fillId="8" borderId="18" xfId="0" applyFont="1" applyFill="1" applyBorder="1" applyAlignment="1">
      <alignment horizontal="center" vertical="center" wrapText="1"/>
    </xf>
    <xf numFmtId="0" fontId="28" fillId="8" borderId="19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28" fillId="8" borderId="20" xfId="0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/>
    </xf>
    <xf numFmtId="0" fontId="29" fillId="9" borderId="27" xfId="0" applyFont="1" applyFill="1" applyBorder="1" applyAlignment="1">
      <alignment horizontal="center"/>
    </xf>
    <xf numFmtId="3" fontId="29" fillId="9" borderId="24" xfId="0" applyNumberFormat="1" applyFont="1" applyFill="1" applyBorder="1" applyAlignment="1">
      <alignment horizontal="center"/>
    </xf>
    <xf numFmtId="0" fontId="29" fillId="9" borderId="19" xfId="0" applyFont="1" applyFill="1" applyBorder="1" applyAlignment="1">
      <alignment horizontal="center"/>
    </xf>
    <xf numFmtId="3" fontId="29" fillId="9" borderId="1" xfId="0" applyNumberFormat="1" applyFont="1" applyFill="1" applyBorder="1" applyAlignment="1">
      <alignment horizontal="center"/>
    </xf>
    <xf numFmtId="0" fontId="28" fillId="9" borderId="28" xfId="0" applyFont="1" applyFill="1" applyBorder="1" applyAlignment="1">
      <alignment horizontal="center"/>
    </xf>
    <xf numFmtId="0" fontId="30" fillId="9" borderId="1" xfId="0" applyFont="1" applyFill="1" applyBorder="1" applyAlignment="1">
      <alignment horizontal="center"/>
    </xf>
    <xf numFmtId="3" fontId="28" fillId="9" borderId="1" xfId="0" applyNumberFormat="1" applyFont="1" applyFill="1" applyBorder="1" applyAlignment="1">
      <alignment horizontal="center"/>
    </xf>
    <xf numFmtId="3" fontId="28" fillId="9" borderId="2" xfId="0" applyNumberFormat="1" applyFont="1" applyFill="1" applyBorder="1" applyAlignment="1">
      <alignment horizontal="center"/>
    </xf>
    <xf numFmtId="0" fontId="28" fillId="8" borderId="26" xfId="0" applyFont="1" applyFill="1" applyBorder="1" applyAlignment="1">
      <alignment horizontal="center" vertical="center" wrapText="1"/>
    </xf>
    <xf numFmtId="0" fontId="27" fillId="10" borderId="31" xfId="0" applyFont="1" applyFill="1" applyBorder="1" applyAlignment="1">
      <alignment horizontal="center" vertical="center"/>
    </xf>
    <xf numFmtId="14" fontId="31" fillId="10" borderId="17" xfId="0" applyNumberFormat="1" applyFont="1" applyFill="1" applyBorder="1" applyAlignment="1">
      <alignment horizontal="center"/>
    </xf>
    <xf numFmtId="14" fontId="31" fillId="10" borderId="15" xfId="0" applyNumberFormat="1" applyFont="1" applyFill="1" applyBorder="1" applyAlignment="1">
      <alignment horizontal="center"/>
    </xf>
    <xf numFmtId="14" fontId="31" fillId="10" borderId="16" xfId="0" applyNumberFormat="1" applyFont="1" applyFill="1" applyBorder="1" applyAlignment="1">
      <alignment horizontal="center"/>
    </xf>
    <xf numFmtId="14" fontId="31" fillId="10" borderId="19" xfId="0" applyNumberFormat="1" applyFont="1" applyFill="1" applyBorder="1" applyAlignment="1">
      <alignment horizontal="center"/>
    </xf>
    <xf numFmtId="14" fontId="31" fillId="10" borderId="1" xfId="0" applyNumberFormat="1" applyFont="1" applyFill="1" applyBorder="1" applyAlignment="1">
      <alignment horizontal="center"/>
    </xf>
    <xf numFmtId="14" fontId="31" fillId="10" borderId="2" xfId="0" applyNumberFormat="1" applyFont="1" applyFill="1" applyBorder="1" applyAlignment="1">
      <alignment horizontal="center"/>
    </xf>
    <xf numFmtId="14" fontId="31" fillId="10" borderId="19" xfId="0" applyNumberFormat="1" applyFont="1" applyFill="1" applyBorder="1" applyAlignment="1">
      <alignment horizontal="center" vertical="center"/>
    </xf>
    <xf numFmtId="14" fontId="31" fillId="3" borderId="1" xfId="0" applyNumberFormat="1" applyFont="1" applyFill="1" applyBorder="1" applyAlignment="1">
      <alignment horizontal="center" vertical="center"/>
    </xf>
    <xf numFmtId="14" fontId="31" fillId="3" borderId="1" xfId="0" applyNumberFormat="1" applyFont="1" applyFill="1" applyBorder="1" applyAlignment="1">
      <alignment horizontal="center"/>
    </xf>
    <xf numFmtId="0" fontId="27" fillId="11" borderId="33" xfId="0" applyFont="1" applyFill="1" applyBorder="1" applyAlignment="1">
      <alignment horizontal="center" vertical="center"/>
    </xf>
    <xf numFmtId="0" fontId="31" fillId="11" borderId="19" xfId="0" applyFont="1" applyFill="1" applyBorder="1" applyAlignment="1">
      <alignment horizontal="center"/>
    </xf>
    <xf numFmtId="0" fontId="31" fillId="11" borderId="1" xfId="0" applyFont="1" applyFill="1" applyBorder="1" applyAlignment="1">
      <alignment horizontal="center"/>
    </xf>
    <xf numFmtId="0" fontId="31" fillId="11" borderId="21" xfId="0" applyFont="1" applyFill="1" applyBorder="1" applyAlignment="1">
      <alignment horizontal="center"/>
    </xf>
    <xf numFmtId="0" fontId="31" fillId="11" borderId="2" xfId="0" applyFont="1" applyFill="1" applyBorder="1" applyAlignment="1">
      <alignment horizontal="center"/>
    </xf>
    <xf numFmtId="0" fontId="31" fillId="11" borderId="19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 vertical="center"/>
    </xf>
    <xf numFmtId="0" fontId="31" fillId="11" borderId="17" xfId="0" applyFont="1" applyFill="1" applyBorder="1" applyAlignment="1">
      <alignment horizontal="center"/>
    </xf>
    <xf numFmtId="0" fontId="31" fillId="11" borderId="15" xfId="0" applyFont="1" applyFill="1" applyBorder="1" applyAlignment="1">
      <alignment horizontal="center"/>
    </xf>
    <xf numFmtId="0" fontId="31" fillId="11" borderId="16" xfId="0" applyFont="1" applyFill="1" applyBorder="1" applyAlignment="1">
      <alignment horizontal="center"/>
    </xf>
    <xf numFmtId="0" fontId="27" fillId="10" borderId="13" xfId="0" applyFont="1" applyFill="1" applyBorder="1" applyAlignment="1">
      <alignment horizontal="center" vertical="center"/>
    </xf>
    <xf numFmtId="14" fontId="31" fillId="10" borderId="36" xfId="0" applyNumberFormat="1" applyFont="1" applyFill="1" applyBorder="1" applyAlignment="1">
      <alignment horizontal="center"/>
    </xf>
    <xf numFmtId="14" fontId="31" fillId="10" borderId="37" xfId="0" applyNumberFormat="1" applyFont="1" applyFill="1" applyBorder="1" applyAlignment="1">
      <alignment horizontal="center"/>
    </xf>
    <xf numFmtId="14" fontId="31" fillId="10" borderId="38" xfId="0" applyNumberFormat="1" applyFont="1" applyFill="1" applyBorder="1" applyAlignment="1">
      <alignment horizontal="center"/>
    </xf>
    <xf numFmtId="14" fontId="31" fillId="10" borderId="20" xfId="0" applyNumberFormat="1" applyFont="1" applyFill="1" applyBorder="1" applyAlignment="1">
      <alignment horizontal="center"/>
    </xf>
    <xf numFmtId="14" fontId="31" fillId="10" borderId="30" xfId="0" applyNumberFormat="1" applyFont="1" applyFill="1" applyBorder="1" applyAlignment="1">
      <alignment horizontal="center"/>
    </xf>
    <xf numFmtId="14" fontId="31" fillId="10" borderId="39" xfId="0" applyNumberFormat="1" applyFont="1" applyFill="1" applyBorder="1" applyAlignment="1">
      <alignment horizontal="center"/>
    </xf>
    <xf numFmtId="14" fontId="31" fillId="10" borderId="20" xfId="0" applyNumberFormat="1" applyFont="1" applyFill="1" applyBorder="1" applyAlignment="1">
      <alignment horizontal="center" vertical="center"/>
    </xf>
    <xf numFmtId="14" fontId="31" fillId="3" borderId="30" xfId="0" applyNumberFormat="1" applyFont="1" applyFill="1" applyBorder="1" applyAlignment="1">
      <alignment horizontal="center" vertical="center"/>
    </xf>
    <xf numFmtId="14" fontId="31" fillId="3" borderId="30" xfId="0" applyNumberFormat="1" applyFont="1" applyFill="1" applyBorder="1" applyAlignment="1">
      <alignment horizontal="center"/>
    </xf>
    <xf numFmtId="0" fontId="27" fillId="11" borderId="1" xfId="0" applyFont="1" applyFill="1" applyBorder="1" applyAlignment="1">
      <alignment horizontal="center" vertical="center"/>
    </xf>
    <xf numFmtId="0" fontId="35" fillId="8" borderId="46" xfId="0" applyFont="1" applyFill="1" applyBorder="1" applyAlignment="1">
      <alignment horizontal="center" vertical="center" wrapText="1"/>
    </xf>
    <xf numFmtId="0" fontId="35" fillId="8" borderId="10" xfId="0" applyFont="1" applyFill="1" applyBorder="1" applyAlignment="1">
      <alignment horizontal="center" vertical="center" wrapText="1"/>
    </xf>
    <xf numFmtId="0" fontId="35" fillId="8" borderId="12" xfId="0" applyFont="1" applyFill="1" applyBorder="1" applyAlignment="1">
      <alignment horizontal="center" vertical="center" wrapText="1"/>
    </xf>
    <xf numFmtId="0" fontId="35" fillId="8" borderId="19" xfId="0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0" fontId="35" fillId="8" borderId="21" xfId="0" applyFont="1" applyFill="1" applyBorder="1" applyAlignment="1">
      <alignment horizontal="center" vertical="center" wrapText="1"/>
    </xf>
    <xf numFmtId="0" fontId="35" fillId="8" borderId="9" xfId="0" applyFont="1" applyFill="1" applyBorder="1" applyAlignment="1">
      <alignment horizontal="center" vertical="center" wrapText="1"/>
    </xf>
    <xf numFmtId="0" fontId="36" fillId="9" borderId="27" xfId="0" applyFont="1" applyFill="1" applyBorder="1" applyAlignment="1">
      <alignment horizontal="center"/>
    </xf>
    <xf numFmtId="0" fontId="36" fillId="9" borderId="48" xfId="0" applyFont="1" applyFill="1" applyBorder="1" applyAlignment="1">
      <alignment horizontal="center"/>
    </xf>
    <xf numFmtId="0" fontId="36" fillId="9" borderId="26" xfId="0" applyFont="1" applyFill="1" applyBorder="1" applyAlignment="1">
      <alignment horizontal="center"/>
    </xf>
    <xf numFmtId="0" fontId="36" fillId="9" borderId="49" xfId="0" applyFont="1" applyFill="1" applyBorder="1" applyAlignment="1">
      <alignment horizontal="center"/>
    </xf>
    <xf numFmtId="0" fontId="35" fillId="9" borderId="41" xfId="0" applyFont="1" applyFill="1" applyBorder="1" applyAlignment="1">
      <alignment horizontal="center"/>
    </xf>
    <xf numFmtId="0" fontId="36" fillId="9" borderId="22" xfId="0" applyFont="1" applyFill="1" applyBorder="1" applyAlignment="1">
      <alignment horizontal="center"/>
    </xf>
    <xf numFmtId="0" fontId="36" fillId="9" borderId="23" xfId="0" applyFont="1" applyFill="1" applyBorder="1" applyAlignment="1">
      <alignment horizontal="center"/>
    </xf>
    <xf numFmtId="3" fontId="35" fillId="9" borderId="23" xfId="0" applyNumberFormat="1" applyFont="1" applyFill="1" applyBorder="1" applyAlignment="1">
      <alignment horizontal="center"/>
    </xf>
    <xf numFmtId="0" fontId="35" fillId="9" borderId="24" xfId="0" applyFont="1" applyFill="1" applyBorder="1" applyAlignment="1">
      <alignment horizontal="center"/>
    </xf>
    <xf numFmtId="0" fontId="21" fillId="10" borderId="31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1" fillId="11" borderId="51" xfId="0" applyFont="1" applyFill="1" applyBorder="1" applyAlignment="1">
      <alignment horizontal="center" vertical="center"/>
    </xf>
    <xf numFmtId="0" fontId="21" fillId="11" borderId="5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9" fillId="10" borderId="19" xfId="0" applyNumberFormat="1" applyFont="1" applyFill="1" applyBorder="1" applyAlignment="1">
      <alignment horizontal="center"/>
    </xf>
    <xf numFmtId="14" fontId="9" fillId="10" borderId="1" xfId="0" applyNumberFormat="1" applyFont="1" applyFill="1" applyBorder="1" applyAlignment="1">
      <alignment horizontal="center"/>
    </xf>
    <xf numFmtId="14" fontId="9" fillId="10" borderId="2" xfId="0" applyNumberFormat="1" applyFont="1" applyFill="1" applyBorder="1" applyAlignment="1">
      <alignment horizontal="center"/>
    </xf>
    <xf numFmtId="14" fontId="9" fillId="10" borderId="19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/>
    </xf>
    <xf numFmtId="0" fontId="9" fillId="11" borderId="19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0" fontId="37" fillId="0" borderId="6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center" vertical="center" wrapText="1"/>
    </xf>
    <xf numFmtId="0" fontId="38" fillId="15" borderId="70" xfId="0" applyFont="1" applyFill="1" applyBorder="1" applyAlignment="1">
      <alignment horizontal="center" vertical="center" wrapText="1"/>
    </xf>
    <xf numFmtId="0" fontId="37" fillId="15" borderId="71" xfId="0" applyFont="1" applyFill="1" applyBorder="1" applyAlignment="1">
      <alignment horizontal="center" vertical="center" wrapText="1"/>
    </xf>
    <xf numFmtId="0" fontId="38" fillId="0" borderId="80" xfId="0" applyFont="1" applyBorder="1" applyAlignment="1">
      <alignment horizontal="center" vertical="center" wrapText="1"/>
    </xf>
    <xf numFmtId="0" fontId="38" fillId="15" borderId="29" xfId="0" applyFont="1" applyFill="1" applyBorder="1" applyAlignment="1">
      <alignment horizontal="center" vertical="center" wrapText="1"/>
    </xf>
    <xf numFmtId="0" fontId="37" fillId="15" borderId="81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86" xfId="0" applyFont="1" applyBorder="1" applyAlignment="1">
      <alignment horizontal="center" vertical="center" wrapText="1"/>
    </xf>
    <xf numFmtId="0" fontId="38" fillId="15" borderId="91" xfId="0" applyFont="1" applyFill="1" applyBorder="1" applyAlignment="1">
      <alignment horizontal="center" vertical="center" wrapText="1"/>
    </xf>
    <xf numFmtId="0" fontId="37" fillId="15" borderId="92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37" fillId="0" borderId="65" xfId="0" applyFont="1" applyBorder="1" applyAlignment="1">
      <alignment horizontal="left" vertical="center"/>
    </xf>
    <xf numFmtId="0" fontId="38" fillId="0" borderId="82" xfId="0" applyFont="1" applyBorder="1" applyAlignment="1">
      <alignment horizontal="center" vertical="center" wrapText="1"/>
    </xf>
    <xf numFmtId="0" fontId="38" fillId="0" borderId="83" xfId="0" applyFont="1" applyBorder="1" applyAlignment="1">
      <alignment horizontal="center" vertical="center" wrapText="1"/>
    </xf>
    <xf numFmtId="0" fontId="38" fillId="0" borderId="84" xfId="0" applyFont="1" applyBorder="1" applyAlignment="1">
      <alignment horizontal="center" vertical="center" wrapText="1"/>
    </xf>
    <xf numFmtId="0" fontId="38" fillId="15" borderId="86" xfId="0" applyFont="1" applyFill="1" applyBorder="1" applyAlignment="1">
      <alignment horizontal="center" vertical="center" wrapText="1"/>
    </xf>
    <xf numFmtId="0" fontId="38" fillId="15" borderId="90" xfId="0" applyFont="1" applyFill="1" applyBorder="1" applyAlignment="1">
      <alignment horizontal="center" vertical="center" wrapText="1"/>
    </xf>
    <xf numFmtId="0" fontId="38" fillId="0" borderId="87" xfId="0" applyFont="1" applyBorder="1" applyAlignment="1">
      <alignment horizontal="center" vertical="center" wrapText="1"/>
    </xf>
    <xf numFmtId="0" fontId="38" fillId="0" borderId="88" xfId="0" applyFont="1" applyBorder="1" applyAlignment="1">
      <alignment horizontal="center" vertical="center" wrapText="1"/>
    </xf>
    <xf numFmtId="0" fontId="38" fillId="0" borderId="89" xfId="0" applyFont="1" applyBorder="1" applyAlignment="1">
      <alignment horizontal="center" vertical="center" wrapText="1"/>
    </xf>
    <xf numFmtId="0" fontId="38" fillId="0" borderId="93" xfId="0" applyFont="1" applyBorder="1" applyAlignment="1">
      <alignment horizontal="center" vertical="center" wrapText="1"/>
    </xf>
    <xf numFmtId="0" fontId="38" fillId="0" borderId="94" xfId="0" applyFont="1" applyBorder="1" applyAlignment="1">
      <alignment horizontal="center" vertical="center" wrapText="1"/>
    </xf>
    <xf numFmtId="0" fontId="38" fillId="0" borderId="95" xfId="0" applyFont="1" applyBorder="1" applyAlignment="1">
      <alignment horizontal="center" vertical="center" wrapText="1"/>
    </xf>
    <xf numFmtId="0" fontId="38" fillId="15" borderId="80" xfId="0" applyFont="1" applyFill="1" applyBorder="1" applyAlignment="1">
      <alignment horizontal="center" vertical="center" wrapText="1"/>
    </xf>
    <xf numFmtId="0" fontId="38" fillId="15" borderId="85" xfId="0" applyFont="1" applyFill="1" applyBorder="1" applyAlignment="1">
      <alignment horizontal="center" vertical="center" wrapText="1"/>
    </xf>
    <xf numFmtId="0" fontId="38" fillId="0" borderId="77" xfId="0" applyFont="1" applyBorder="1" applyAlignment="1">
      <alignment horizontal="center" vertical="center" wrapText="1"/>
    </xf>
    <xf numFmtId="0" fontId="38" fillId="0" borderId="78" xfId="0" applyFont="1" applyBorder="1" applyAlignment="1">
      <alignment horizontal="center" vertical="center" wrapText="1"/>
    </xf>
    <xf numFmtId="0" fontId="38" fillId="0" borderId="79" xfId="0" applyFont="1" applyBorder="1" applyAlignment="1">
      <alignment horizontal="center" vertical="center" wrapText="1"/>
    </xf>
    <xf numFmtId="0" fontId="38" fillId="14" borderId="42" xfId="0" applyFont="1" applyFill="1" applyBorder="1" applyAlignment="1">
      <alignment horizontal="center" vertical="center" wrapText="1"/>
    </xf>
    <xf numFmtId="0" fontId="38" fillId="14" borderId="43" xfId="0" applyFont="1" applyFill="1" applyBorder="1" applyAlignment="1">
      <alignment horizontal="center" vertical="center" wrapText="1"/>
    </xf>
    <xf numFmtId="0" fontId="38" fillId="14" borderId="44" xfId="0" applyFont="1" applyFill="1" applyBorder="1" applyAlignment="1">
      <alignment horizontal="center" vertical="center" wrapText="1"/>
    </xf>
    <xf numFmtId="0" fontId="38" fillId="0" borderId="72" xfId="0" applyFont="1" applyBorder="1" applyAlignment="1">
      <alignment horizontal="center" vertical="center" wrapText="1"/>
    </xf>
    <xf numFmtId="0" fontId="38" fillId="0" borderId="73" xfId="0" applyFont="1" applyBorder="1" applyAlignment="1">
      <alignment horizontal="center" vertical="center" wrapText="1"/>
    </xf>
    <xf numFmtId="0" fontId="38" fillId="0" borderId="74" xfId="0" applyFont="1" applyBorder="1" applyAlignment="1">
      <alignment horizontal="center" vertical="center" wrapText="1"/>
    </xf>
    <xf numFmtId="0" fontId="38" fillId="15" borderId="75" xfId="0" applyFont="1" applyFill="1" applyBorder="1" applyAlignment="1">
      <alignment horizontal="center" vertical="center" wrapText="1"/>
    </xf>
    <xf numFmtId="0" fontId="38" fillId="15" borderId="76" xfId="0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 wrapText="1"/>
    </xf>
    <xf numFmtId="0" fontId="37" fillId="0" borderId="6" xfId="0" applyFont="1" applyBorder="1" applyAlignment="1">
      <alignment horizontal="left" vertical="center" wrapText="1"/>
    </xf>
    <xf numFmtId="0" fontId="37" fillId="0" borderId="7" xfId="0" applyFont="1" applyBorder="1" applyAlignment="1">
      <alignment horizontal="left" vertical="center" wrapText="1"/>
    </xf>
    <xf numFmtId="0" fontId="37" fillId="0" borderId="61" xfId="0" applyFont="1" applyBorder="1" applyAlignment="1">
      <alignment horizontal="center" vertical="center" wrapText="1"/>
    </xf>
    <xf numFmtId="0" fontId="37" fillId="0" borderId="62" xfId="0" applyFont="1" applyBorder="1" applyAlignment="1">
      <alignment horizontal="center" vertical="center" wrapText="1"/>
    </xf>
    <xf numFmtId="0" fontId="37" fillId="0" borderId="6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 wrapText="1"/>
    </xf>
    <xf numFmtId="0" fontId="38" fillId="13" borderId="42" xfId="0" applyFont="1" applyFill="1" applyBorder="1" applyAlignment="1">
      <alignment horizontal="center" vertical="center" wrapText="1"/>
    </xf>
    <xf numFmtId="0" fontId="38" fillId="13" borderId="43" xfId="0" applyFont="1" applyFill="1" applyBorder="1" applyAlignment="1">
      <alignment horizontal="center" vertical="center" wrapText="1"/>
    </xf>
    <xf numFmtId="0" fontId="38" fillId="13" borderId="44" xfId="0" applyFont="1" applyFill="1" applyBorder="1" applyAlignment="1">
      <alignment horizontal="center" vertical="center" wrapText="1"/>
    </xf>
    <xf numFmtId="0" fontId="37" fillId="14" borderId="42" xfId="0" applyFont="1" applyFill="1" applyBorder="1" applyAlignment="1">
      <alignment horizontal="center" vertical="center" wrapText="1"/>
    </xf>
    <xf numFmtId="0" fontId="37" fillId="14" borderId="66" xfId="0" applyFont="1" applyFill="1" applyBorder="1" applyAlignment="1">
      <alignment horizontal="center" vertical="center" wrapText="1"/>
    </xf>
    <xf numFmtId="0" fontId="38" fillId="14" borderId="67" xfId="0" applyFont="1" applyFill="1" applyBorder="1" applyAlignment="1">
      <alignment horizontal="center" vertical="center" wrapText="1"/>
    </xf>
    <xf numFmtId="0" fontId="38" fillId="14" borderId="68" xfId="0" applyFont="1" applyFill="1" applyBorder="1" applyAlignment="1">
      <alignment horizontal="center" vertical="center" wrapText="1"/>
    </xf>
    <xf numFmtId="0" fontId="38" fillId="14" borderId="69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3" fontId="13" fillId="3" borderId="15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3" fontId="9" fillId="3" borderId="30" xfId="0" applyNumberFormat="1" applyFont="1" applyFill="1" applyBorder="1" applyAlignment="1">
      <alignment horizontal="center" vertical="center"/>
    </xf>
    <xf numFmtId="3" fontId="9" fillId="3" borderId="15" xfId="0" applyNumberFormat="1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164" fontId="13" fillId="3" borderId="1" xfId="1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8" fillId="0" borderId="51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3" fontId="15" fillId="0" borderId="30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3" fontId="13" fillId="3" borderId="30" xfId="0" applyNumberFormat="1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/>
    </xf>
    <xf numFmtId="0" fontId="35" fillId="8" borderId="9" xfId="0" applyFont="1" applyFill="1" applyBorder="1" applyAlignment="1">
      <alignment horizontal="center" vertical="center" wrapText="1"/>
    </xf>
    <xf numFmtId="0" fontId="35" fillId="8" borderId="22" xfId="0" applyFont="1" applyFill="1" applyBorder="1" applyAlignment="1">
      <alignment horizontal="center" vertical="center" wrapText="1"/>
    </xf>
    <xf numFmtId="0" fontId="35" fillId="8" borderId="12" xfId="0" applyFont="1" applyFill="1" applyBorder="1" applyAlignment="1">
      <alignment horizontal="center" vertical="center" wrapText="1"/>
    </xf>
    <xf numFmtId="0" fontId="35" fillId="8" borderId="24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3" fontId="9" fillId="10" borderId="15" xfId="0" applyNumberFormat="1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textRotation="90" wrapText="1"/>
    </xf>
    <xf numFmtId="0" fontId="20" fillId="7" borderId="22" xfId="0" applyFont="1" applyFill="1" applyBorder="1" applyAlignment="1">
      <alignment horizontal="center" vertical="center" textRotation="90" wrapText="1"/>
    </xf>
    <xf numFmtId="0" fontId="21" fillId="7" borderId="10" xfId="0" applyFont="1" applyFill="1" applyBorder="1" applyAlignment="1">
      <alignment horizontal="center" vertical="center" wrapText="1"/>
    </xf>
    <xf numFmtId="0" fontId="21" fillId="7" borderId="23" xfId="0" applyFont="1" applyFill="1" applyBorder="1" applyAlignment="1">
      <alignment horizontal="center" vertical="center" wrapText="1"/>
    </xf>
    <xf numFmtId="0" fontId="21" fillId="8" borderId="45" xfId="0" applyFont="1" applyFill="1" applyBorder="1" applyAlignment="1">
      <alignment horizontal="center" vertical="center" wrapText="1"/>
    </xf>
    <xf numFmtId="0" fontId="21" fillId="8" borderId="41" xfId="0" applyFont="1" applyFill="1" applyBorder="1" applyAlignment="1">
      <alignment horizontal="center" vertical="center" wrapText="1"/>
    </xf>
    <xf numFmtId="0" fontId="35" fillId="8" borderId="14" xfId="0" applyFont="1" applyFill="1" applyBorder="1" applyAlignment="1">
      <alignment horizontal="center" vertical="center" wrapText="1"/>
    </xf>
    <xf numFmtId="0" fontId="35" fillId="8" borderId="26" xfId="0" applyFont="1" applyFill="1" applyBorder="1" applyAlignment="1">
      <alignment horizontal="center" vertical="center" wrapText="1"/>
    </xf>
    <xf numFmtId="0" fontId="35" fillId="8" borderId="47" xfId="0" applyFont="1" applyFill="1" applyBorder="1" applyAlignment="1">
      <alignment horizontal="center" vertical="center" wrapText="1"/>
    </xf>
    <xf numFmtId="0" fontId="35" fillId="8" borderId="27" xfId="0" applyFont="1" applyFill="1" applyBorder="1" applyAlignment="1">
      <alignment horizontal="center" vertical="center" wrapText="1"/>
    </xf>
    <xf numFmtId="0" fontId="8" fillId="3" borderId="0" xfId="0" applyFont="1" applyFill="1"/>
    <xf numFmtId="0" fontId="34" fillId="5" borderId="6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0" fontId="21" fillId="6" borderId="25" xfId="0" applyFont="1" applyFill="1" applyBorder="1" applyAlignment="1">
      <alignment horizontal="center" vertical="center" wrapText="1"/>
    </xf>
    <xf numFmtId="0" fontId="34" fillId="5" borderId="42" xfId="0" applyFont="1" applyFill="1" applyBorder="1" applyAlignment="1">
      <alignment horizontal="center" vertical="center" wrapText="1"/>
    </xf>
    <xf numFmtId="0" fontId="34" fillId="5" borderId="43" xfId="0" applyFont="1" applyFill="1" applyBorder="1" applyAlignment="1">
      <alignment horizontal="center" vertical="center" wrapText="1"/>
    </xf>
    <xf numFmtId="0" fontId="34" fillId="5" borderId="44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5" fillId="4" borderId="0" xfId="0" applyFont="1" applyFill="1" applyAlignment="1">
      <alignment horizontal="center" vertical="center"/>
    </xf>
    <xf numFmtId="0" fontId="31" fillId="3" borderId="16" xfId="0" applyFont="1" applyFill="1" applyBorder="1" applyAlignment="1">
      <alignment horizontal="center" vertical="center"/>
    </xf>
    <xf numFmtId="0" fontId="31" fillId="3" borderId="21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3" fontId="33" fillId="0" borderId="30" xfId="0" applyNumberFormat="1" applyFont="1" applyBorder="1" applyAlignment="1">
      <alignment horizontal="right" vertical="center"/>
    </xf>
    <xf numFmtId="0" fontId="33" fillId="0" borderId="15" xfId="0" applyFont="1" applyBorder="1" applyAlignment="1">
      <alignment horizontal="right" vertical="center"/>
    </xf>
    <xf numFmtId="3" fontId="31" fillId="3" borderId="1" xfId="0" applyNumberFormat="1" applyFont="1" applyFill="1" applyBorder="1" applyAlignment="1">
      <alignment horizontal="center" vertical="center"/>
    </xf>
    <xf numFmtId="0" fontId="31" fillId="3" borderId="30" xfId="0" applyFont="1" applyFill="1" applyBorder="1" applyAlignment="1">
      <alignment horizontal="center" vertical="center"/>
    </xf>
    <xf numFmtId="0" fontId="31" fillId="3" borderId="40" xfId="0" applyFont="1" applyFill="1" applyBorder="1" applyAlignment="1">
      <alignment horizontal="center" vertical="center"/>
    </xf>
    <xf numFmtId="0" fontId="31" fillId="3" borderId="35" xfId="0" applyFont="1" applyFill="1" applyBorder="1" applyAlignment="1">
      <alignment horizontal="center" vertical="center"/>
    </xf>
    <xf numFmtId="0" fontId="31" fillId="3" borderId="41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3" fontId="32" fillId="3" borderId="30" xfId="0" applyNumberFormat="1" applyFont="1" applyFill="1" applyBorder="1" applyAlignment="1">
      <alignment horizontal="center" vertical="center"/>
    </xf>
    <xf numFmtId="3" fontId="32" fillId="3" borderId="15" xfId="0" applyNumberFormat="1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31" fillId="3" borderId="30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164" fontId="31" fillId="3" borderId="30" xfId="1" applyNumberFormat="1" applyFont="1" applyFill="1" applyBorder="1" applyAlignment="1">
      <alignment horizontal="center" vertical="center"/>
    </xf>
    <xf numFmtId="164" fontId="31" fillId="3" borderId="15" xfId="1" applyNumberFormat="1" applyFont="1" applyFill="1" applyBorder="1" applyAlignment="1">
      <alignment horizontal="center" vertical="center"/>
    </xf>
    <xf numFmtId="3" fontId="31" fillId="3" borderId="30" xfId="0" applyNumberFormat="1" applyFont="1" applyFill="1" applyBorder="1" applyAlignment="1">
      <alignment horizontal="center" vertical="center"/>
    </xf>
    <xf numFmtId="3" fontId="31" fillId="3" borderId="15" xfId="0" applyNumberFormat="1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/>
    </xf>
    <xf numFmtId="0" fontId="31" fillId="10" borderId="1" xfId="0" applyFont="1" applyFill="1" applyBorder="1" applyAlignment="1">
      <alignment horizontal="center" vertical="center" wrapText="1"/>
    </xf>
    <xf numFmtId="164" fontId="31" fillId="3" borderId="1" xfId="1" applyNumberFormat="1" applyFont="1" applyFill="1" applyBorder="1" applyAlignment="1">
      <alignment horizontal="center" vertical="center"/>
    </xf>
    <xf numFmtId="0" fontId="28" fillId="8" borderId="21" xfId="0" applyFont="1" applyFill="1" applyBorder="1" applyAlignment="1">
      <alignment horizontal="center" vertical="center" wrapText="1"/>
    </xf>
    <xf numFmtId="0" fontId="28" fillId="8" borderId="24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textRotation="90" wrapText="1"/>
    </xf>
    <xf numFmtId="0" fontId="12" fillId="7" borderId="22" xfId="0" applyFont="1" applyFill="1" applyBorder="1" applyAlignment="1">
      <alignment horizontal="center" vertical="center" textRotation="90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23" xfId="0" applyFont="1" applyFill="1" applyBorder="1" applyAlignment="1">
      <alignment horizontal="center" vertical="center" wrapText="1"/>
    </xf>
    <xf numFmtId="0" fontId="27" fillId="8" borderId="12" xfId="0" applyFont="1" applyFill="1" applyBorder="1" applyAlignment="1">
      <alignment horizontal="center" vertical="center" wrapText="1"/>
    </xf>
    <xf numFmtId="0" fontId="27" fillId="8" borderId="24" xfId="0" applyFont="1" applyFill="1" applyBorder="1" applyAlignment="1">
      <alignment horizontal="center" vertical="center" wrapText="1"/>
    </xf>
    <xf numFmtId="0" fontId="28" fillId="8" borderId="14" xfId="0" applyFont="1" applyFill="1" applyBorder="1" applyAlignment="1">
      <alignment horizontal="center" vertical="center" wrapText="1"/>
    </xf>
    <xf numFmtId="0" fontId="28" fillId="8" borderId="26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vertical="center"/>
    </xf>
    <xf numFmtId="0" fontId="26" fillId="5" borderId="6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13" xfId="0" applyFont="1" applyFill="1" applyBorder="1" applyAlignment="1">
      <alignment horizontal="center" vertical="center" wrapText="1"/>
    </xf>
    <xf numFmtId="0" fontId="27" fillId="6" borderId="25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9" xfId="0" applyFont="1" applyFill="1" applyBorder="1" applyAlignment="1">
      <alignment horizontal="center" vertical="center"/>
    </xf>
    <xf numFmtId="0" fontId="26" fillId="5" borderId="10" xfId="0" applyFont="1" applyFill="1" applyBorder="1" applyAlignment="1">
      <alignment horizontal="center" vertical="center"/>
    </xf>
    <xf numFmtId="0" fontId="26" fillId="5" borderId="11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1"/>
  <sheetViews>
    <sheetView tabSelected="1" topLeftCell="A62" workbookViewId="0">
      <selection activeCell="C81" sqref="C81"/>
    </sheetView>
  </sheetViews>
  <sheetFormatPr baseColWidth="10" defaultColWidth="9.140625" defaultRowHeight="15" x14ac:dyDescent="0.25"/>
  <cols>
    <col min="1" max="1" width="9.28515625" bestFit="1" customWidth="1"/>
    <col min="2" max="2" width="41.140625" customWidth="1"/>
    <col min="3" max="3" width="20.140625" customWidth="1"/>
    <col min="4" max="4" width="9.28515625" bestFit="1" customWidth="1"/>
    <col min="6" max="6" width="9.28515625" bestFit="1" customWidth="1"/>
    <col min="8" max="8" width="12" customWidth="1"/>
    <col min="9" max="9" width="15.42578125" customWidth="1"/>
    <col min="10" max="10" width="12.85546875" customWidth="1"/>
    <col min="11" max="11" width="11.28515625" customWidth="1"/>
    <col min="12" max="12" width="11.140625" customWidth="1"/>
    <col min="13" max="13" width="11.5703125" customWidth="1"/>
    <col min="14" max="14" width="11.140625" customWidth="1"/>
    <col min="15" max="15" width="10.28515625" customWidth="1"/>
    <col min="16" max="16" width="11.140625" customWidth="1"/>
    <col min="17" max="17" width="11.42578125" customWidth="1"/>
    <col min="18" max="19" width="10.7109375" customWidth="1"/>
    <col min="20" max="20" width="10.85546875" customWidth="1"/>
    <col min="21" max="21" width="11" customWidth="1"/>
    <col min="22" max="22" width="10.85546875" customWidth="1"/>
    <col min="23" max="23" width="9.85546875" bestFit="1" customWidth="1"/>
  </cols>
  <sheetData>
    <row r="1" spans="1:24" ht="18.75" x14ac:dyDescent="0.3">
      <c r="B1" s="1"/>
      <c r="C1" s="2"/>
      <c r="D1" s="2"/>
      <c r="E1" s="2"/>
      <c r="F1" s="2"/>
      <c r="G1" s="2"/>
      <c r="J1" s="2"/>
      <c r="K1" s="63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3.25" x14ac:dyDescent="0.35">
      <c r="A2" s="59"/>
      <c r="B2" s="60"/>
      <c r="C2" s="61"/>
      <c r="D2" s="61"/>
      <c r="E2" s="61"/>
      <c r="F2" s="61"/>
      <c r="G2" s="61"/>
      <c r="H2" s="59"/>
      <c r="I2" s="59"/>
      <c r="J2" s="2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3.25" customHeight="1" x14ac:dyDescent="0.25">
      <c r="A3" s="59"/>
      <c r="B3" s="62" t="s">
        <v>1</v>
      </c>
      <c r="C3" s="254" t="s">
        <v>2</v>
      </c>
      <c r="D3" s="255"/>
      <c r="E3" s="255"/>
      <c r="F3" s="255"/>
      <c r="G3" s="255"/>
      <c r="H3" s="255"/>
      <c r="I3" s="256"/>
      <c r="J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8" customHeight="1" x14ac:dyDescent="0.25">
      <c r="A4" s="59"/>
      <c r="B4" s="62" t="s">
        <v>3</v>
      </c>
      <c r="C4" s="254">
        <v>2021</v>
      </c>
      <c r="D4" s="255"/>
      <c r="E4" s="255"/>
      <c r="F4" s="255"/>
      <c r="G4" s="255"/>
      <c r="H4" s="255"/>
      <c r="I4" s="256"/>
      <c r="J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6.5" customHeight="1" x14ac:dyDescent="0.25">
      <c r="A5" s="59"/>
      <c r="B5" s="62" t="s">
        <v>4</v>
      </c>
      <c r="C5" s="254" t="s">
        <v>5</v>
      </c>
      <c r="D5" s="255"/>
      <c r="E5" s="255"/>
      <c r="F5" s="255"/>
      <c r="G5" s="255"/>
      <c r="H5" s="255"/>
      <c r="I5" s="256"/>
      <c r="J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22.5" customHeight="1" x14ac:dyDescent="0.25">
      <c r="A6" s="59"/>
      <c r="B6" s="62" t="s">
        <v>6</v>
      </c>
      <c r="C6" s="254" t="s">
        <v>7</v>
      </c>
      <c r="D6" s="255"/>
      <c r="E6" s="255"/>
      <c r="F6" s="255"/>
      <c r="G6" s="255"/>
      <c r="H6" s="255"/>
      <c r="I6" s="256"/>
      <c r="J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2.5" customHeight="1" x14ac:dyDescent="0.25">
      <c r="A7" s="59"/>
      <c r="B7" s="62" t="s">
        <v>8</v>
      </c>
      <c r="C7" s="254" t="s">
        <v>9</v>
      </c>
      <c r="D7" s="255"/>
      <c r="E7" s="255"/>
      <c r="F7" s="255"/>
      <c r="G7" s="255"/>
      <c r="H7" s="255"/>
      <c r="I7" s="256"/>
      <c r="J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x14ac:dyDescent="0.25">
      <c r="A8" s="5"/>
      <c r="B8" s="6"/>
      <c r="C8" s="6"/>
      <c r="D8" s="6"/>
      <c r="E8" s="6"/>
      <c r="F8" s="6"/>
      <c r="G8" s="6"/>
      <c r="H8" s="6"/>
      <c r="I8" s="6"/>
      <c r="J8" s="7"/>
      <c r="K8" s="5"/>
      <c r="L8" s="5"/>
      <c r="M8" s="5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23.25" x14ac:dyDescent="0.35">
      <c r="A9" s="64"/>
      <c r="B9" s="64"/>
      <c r="C9" s="64"/>
      <c r="D9" s="64"/>
      <c r="E9" s="64"/>
      <c r="F9" s="64"/>
      <c r="G9" s="64"/>
      <c r="H9" s="64"/>
      <c r="I9" s="65"/>
      <c r="J9" s="257" t="s">
        <v>10</v>
      </c>
      <c r="K9" s="257"/>
      <c r="L9" s="257"/>
      <c r="M9" s="257"/>
      <c r="N9" s="257"/>
      <c r="O9" s="257"/>
      <c r="P9" s="257"/>
      <c r="Q9" s="257"/>
      <c r="R9" s="257"/>
      <c r="S9" s="8"/>
      <c r="T9" s="8"/>
      <c r="U9" s="8"/>
      <c r="V9" s="8"/>
      <c r="W9" s="8"/>
      <c r="X9" s="8"/>
    </row>
    <row r="10" spans="1:24" ht="23.25" x14ac:dyDescent="0.35">
      <c r="A10" s="64"/>
      <c r="B10" s="64"/>
      <c r="C10" s="64"/>
      <c r="D10" s="64"/>
      <c r="E10" s="64"/>
      <c r="F10" s="64"/>
      <c r="G10" s="64"/>
      <c r="H10" s="64"/>
      <c r="I10" s="65"/>
      <c r="J10" s="257"/>
      <c r="K10" s="257"/>
      <c r="L10" s="257"/>
      <c r="M10" s="257"/>
      <c r="N10" s="257"/>
      <c r="O10" s="257"/>
      <c r="P10" s="257"/>
      <c r="Q10" s="257"/>
      <c r="R10" s="257"/>
      <c r="S10" s="8"/>
      <c r="T10" s="8"/>
      <c r="U10" s="8"/>
      <c r="V10" s="8"/>
      <c r="W10" s="8"/>
      <c r="X10" s="8"/>
    </row>
    <row r="11" spans="1:24" ht="23.25" x14ac:dyDescent="0.35">
      <c r="A11" s="64"/>
      <c r="B11" s="64"/>
      <c r="C11" s="64"/>
      <c r="D11" s="64"/>
      <c r="E11" s="64"/>
      <c r="F11" s="64"/>
      <c r="G11" s="66"/>
      <c r="H11" s="66"/>
      <c r="I11" s="67"/>
      <c r="J11" s="301" t="s">
        <v>11</v>
      </c>
      <c r="K11" s="301"/>
      <c r="L11" s="301"/>
      <c r="M11" s="301"/>
      <c r="N11" s="301"/>
      <c r="O11" s="301"/>
      <c r="P11" s="301"/>
      <c r="Q11" s="301"/>
      <c r="R11" s="301"/>
      <c r="S11" s="8"/>
      <c r="T11" s="8"/>
      <c r="U11" s="8"/>
      <c r="V11" s="8"/>
      <c r="W11" s="8"/>
      <c r="X11" s="8"/>
    </row>
    <row r="12" spans="1:24" ht="23.25" x14ac:dyDescent="0.35">
      <c r="A12" s="64"/>
      <c r="B12" s="64"/>
      <c r="C12" s="64"/>
      <c r="D12" s="64"/>
      <c r="E12" s="64"/>
      <c r="F12" s="64"/>
      <c r="G12" s="64"/>
      <c r="H12" s="64"/>
      <c r="I12" s="65"/>
      <c r="J12" s="257"/>
      <c r="K12" s="257"/>
      <c r="L12" s="257"/>
      <c r="M12" s="257"/>
      <c r="N12" s="257"/>
      <c r="O12" s="257"/>
      <c r="P12" s="257"/>
      <c r="Q12" s="257"/>
      <c r="R12" s="257"/>
      <c r="S12" s="8"/>
      <c r="T12" s="8"/>
      <c r="U12" s="8"/>
      <c r="V12" s="8"/>
      <c r="W12" s="8"/>
      <c r="X12" s="8"/>
    </row>
    <row r="13" spans="1:24" x14ac:dyDescent="0.25">
      <c r="M13" s="4"/>
    </row>
    <row r="14" spans="1:24" ht="15.75" thickBot="1" x14ac:dyDescent="0.3">
      <c r="B14" s="9"/>
    </row>
    <row r="15" spans="1:24" ht="17.25" thickBot="1" x14ac:dyDescent="0.3">
      <c r="A15" s="290" t="s">
        <v>12</v>
      </c>
      <c r="B15" s="302"/>
      <c r="C15" s="302"/>
      <c r="D15" s="302"/>
      <c r="E15" s="302"/>
      <c r="F15" s="302"/>
      <c r="G15" s="291"/>
      <c r="H15" s="303" t="s">
        <v>13</v>
      </c>
      <c r="I15" s="306" t="s">
        <v>14</v>
      </c>
      <c r="J15" s="307"/>
      <c r="K15" s="307"/>
      <c r="L15" s="308"/>
      <c r="M15" s="306" t="s">
        <v>15</v>
      </c>
      <c r="N15" s="307"/>
      <c r="O15" s="308"/>
      <c r="P15" s="309" t="s">
        <v>16</v>
      </c>
      <c r="Q15" s="310"/>
      <c r="R15" s="310"/>
      <c r="S15" s="310"/>
      <c r="T15" s="310"/>
      <c r="U15" s="310"/>
      <c r="V15" s="311"/>
      <c r="W15" s="290" t="s">
        <v>17</v>
      </c>
      <c r="X15" s="291"/>
    </row>
    <row r="16" spans="1:24" ht="60" x14ac:dyDescent="0.25">
      <c r="A16" s="292" t="s">
        <v>18</v>
      </c>
      <c r="B16" s="294" t="s">
        <v>19</v>
      </c>
      <c r="C16" s="294" t="s">
        <v>20</v>
      </c>
      <c r="D16" s="294" t="s">
        <v>21</v>
      </c>
      <c r="E16" s="294" t="s">
        <v>22</v>
      </c>
      <c r="F16" s="294" t="s">
        <v>23</v>
      </c>
      <c r="G16" s="296" t="s">
        <v>24</v>
      </c>
      <c r="H16" s="304"/>
      <c r="I16" s="298" t="s">
        <v>25</v>
      </c>
      <c r="J16" s="68" t="s">
        <v>26</v>
      </c>
      <c r="K16" s="68" t="s">
        <v>27</v>
      </c>
      <c r="L16" s="69" t="s">
        <v>28</v>
      </c>
      <c r="M16" s="70" t="s">
        <v>29</v>
      </c>
      <c r="N16" s="68" t="s">
        <v>30</v>
      </c>
      <c r="O16" s="71" t="s">
        <v>31</v>
      </c>
      <c r="P16" s="72" t="s">
        <v>32</v>
      </c>
      <c r="Q16" s="73" t="s">
        <v>33</v>
      </c>
      <c r="R16" s="300" t="s">
        <v>34</v>
      </c>
      <c r="S16" s="73" t="s">
        <v>35</v>
      </c>
      <c r="T16" s="73" t="s">
        <v>36</v>
      </c>
      <c r="U16" s="73" t="s">
        <v>37</v>
      </c>
      <c r="V16" s="74" t="s">
        <v>38</v>
      </c>
      <c r="W16" s="75" t="s">
        <v>39</v>
      </c>
      <c r="X16" s="288" t="s">
        <v>40</v>
      </c>
    </row>
    <row r="17" spans="1:24" ht="15.75" thickBot="1" x14ac:dyDescent="0.3">
      <c r="A17" s="293"/>
      <c r="B17" s="295"/>
      <c r="C17" s="295"/>
      <c r="D17" s="295"/>
      <c r="E17" s="295"/>
      <c r="F17" s="295"/>
      <c r="G17" s="297"/>
      <c r="H17" s="305"/>
      <c r="I17" s="299"/>
      <c r="J17" s="76" t="s">
        <v>41</v>
      </c>
      <c r="K17" s="77" t="s">
        <v>42</v>
      </c>
      <c r="L17" s="78" t="s">
        <v>43</v>
      </c>
      <c r="M17" s="79" t="s">
        <v>44</v>
      </c>
      <c r="N17" s="80" t="s">
        <v>41</v>
      </c>
      <c r="O17" s="81" t="s">
        <v>44</v>
      </c>
      <c r="P17" s="79" t="s">
        <v>45</v>
      </c>
      <c r="Q17" s="82" t="s">
        <v>41</v>
      </c>
      <c r="R17" s="300"/>
      <c r="S17" s="80" t="s">
        <v>45</v>
      </c>
      <c r="T17" s="83" t="s">
        <v>46</v>
      </c>
      <c r="U17" s="83" t="s">
        <v>42</v>
      </c>
      <c r="V17" s="84" t="s">
        <v>47</v>
      </c>
      <c r="W17" s="85"/>
      <c r="X17" s="289"/>
    </row>
    <row r="18" spans="1:24" ht="16.5" x14ac:dyDescent="0.3">
      <c r="A18" s="261">
        <v>1</v>
      </c>
      <c r="B18" s="286" t="s">
        <v>48</v>
      </c>
      <c r="C18" s="281"/>
      <c r="D18" s="284">
        <v>64</v>
      </c>
      <c r="E18" s="285" t="s">
        <v>49</v>
      </c>
      <c r="F18" s="285">
        <v>1</v>
      </c>
      <c r="G18" s="258" t="s">
        <v>50</v>
      </c>
      <c r="H18" s="86" t="s">
        <v>51</v>
      </c>
      <c r="I18" s="87">
        <v>44223</v>
      </c>
      <c r="J18" s="88">
        <f>I18+12+2+2</f>
        <v>44239</v>
      </c>
      <c r="K18" s="88">
        <f>J18+3+2</f>
        <v>44244</v>
      </c>
      <c r="L18" s="89">
        <f>K18+30</f>
        <v>44274</v>
      </c>
      <c r="M18" s="90">
        <f>L18+15+2+2</f>
        <v>44293</v>
      </c>
      <c r="N18" s="91">
        <f>M18+12+2+2</f>
        <v>44309</v>
      </c>
      <c r="O18" s="92">
        <f>N18+15+2</f>
        <v>44326</v>
      </c>
      <c r="P18" s="93">
        <f>O18+7+2</f>
        <v>44335</v>
      </c>
      <c r="Q18" s="94">
        <f>P18+12+2+2</f>
        <v>44351</v>
      </c>
      <c r="R18" s="91" t="s">
        <v>52</v>
      </c>
      <c r="S18" s="91">
        <f>Q18+7+2+2</f>
        <v>44362</v>
      </c>
      <c r="T18" s="91">
        <f>S18+10+2+2</f>
        <v>44376</v>
      </c>
      <c r="U18" s="95">
        <f>T18+3</f>
        <v>44379</v>
      </c>
      <c r="V18" s="92">
        <f>U18+3+2</f>
        <v>44384</v>
      </c>
      <c r="W18" s="87">
        <f>V18+8</f>
        <v>44392</v>
      </c>
      <c r="X18" s="89"/>
    </row>
    <row r="19" spans="1:24" ht="16.5" x14ac:dyDescent="0.3">
      <c r="A19" s="271"/>
      <c r="B19" s="286"/>
      <c r="C19" s="282"/>
      <c r="D19" s="266"/>
      <c r="E19" s="276"/>
      <c r="F19" s="276"/>
      <c r="G19" s="259"/>
      <c r="H19" s="96" t="s">
        <v>53</v>
      </c>
      <c r="I19" s="97"/>
      <c r="J19" s="98"/>
      <c r="K19" s="98"/>
      <c r="L19" s="99"/>
      <c r="M19" s="97"/>
      <c r="N19" s="98"/>
      <c r="O19" s="100"/>
      <c r="P19" s="101"/>
      <c r="Q19" s="102"/>
      <c r="R19" s="98"/>
      <c r="S19" s="98"/>
      <c r="T19" s="98"/>
      <c r="U19" s="98"/>
      <c r="V19" s="100"/>
      <c r="W19" s="97"/>
      <c r="X19" s="99"/>
    </row>
    <row r="20" spans="1:24" ht="16.5" x14ac:dyDescent="0.3">
      <c r="A20" s="260">
        <v>2</v>
      </c>
      <c r="B20" s="286" t="s">
        <v>54</v>
      </c>
      <c r="C20" s="287"/>
      <c r="D20" s="266">
        <v>64</v>
      </c>
      <c r="E20" s="276" t="s">
        <v>49</v>
      </c>
      <c r="F20" s="276">
        <v>2</v>
      </c>
      <c r="G20" s="258" t="s">
        <v>50</v>
      </c>
      <c r="H20" s="86" t="s">
        <v>51</v>
      </c>
      <c r="I20" s="87">
        <v>44223</v>
      </c>
      <c r="J20" s="88">
        <f>I20+12+2+2</f>
        <v>44239</v>
      </c>
      <c r="K20" s="88">
        <f>J20+3+2</f>
        <v>44244</v>
      </c>
      <c r="L20" s="89">
        <f>K20+30</f>
        <v>44274</v>
      </c>
      <c r="M20" s="90">
        <f>L20+15+2+2</f>
        <v>44293</v>
      </c>
      <c r="N20" s="91">
        <f>M20+12+2+2</f>
        <v>44309</v>
      </c>
      <c r="O20" s="92">
        <f>N20+15+2</f>
        <v>44326</v>
      </c>
      <c r="P20" s="93">
        <f>O20+7+2</f>
        <v>44335</v>
      </c>
      <c r="Q20" s="94">
        <f>P20+12+2+2</f>
        <v>44351</v>
      </c>
      <c r="R20" s="91" t="s">
        <v>52</v>
      </c>
      <c r="S20" s="91">
        <f>Q20+7+2+2</f>
        <v>44362</v>
      </c>
      <c r="T20" s="91">
        <f>S20+10+2+2</f>
        <v>44376</v>
      </c>
      <c r="U20" s="95">
        <f>T20+3</f>
        <v>44379</v>
      </c>
      <c r="V20" s="92">
        <f>U20+3+2</f>
        <v>44384</v>
      </c>
      <c r="W20" s="87">
        <f>V20+8</f>
        <v>44392</v>
      </c>
      <c r="X20" s="89"/>
    </row>
    <row r="21" spans="1:24" ht="16.5" x14ac:dyDescent="0.3">
      <c r="A21" s="271"/>
      <c r="B21" s="286"/>
      <c r="C21" s="287"/>
      <c r="D21" s="266"/>
      <c r="E21" s="276"/>
      <c r="F21" s="276"/>
      <c r="G21" s="259"/>
      <c r="H21" s="96" t="s">
        <v>53</v>
      </c>
      <c r="I21" s="97"/>
      <c r="J21" s="98"/>
      <c r="K21" s="98"/>
      <c r="L21" s="99"/>
      <c r="M21" s="97"/>
      <c r="N21" s="98"/>
      <c r="O21" s="100"/>
      <c r="P21" s="101"/>
      <c r="Q21" s="102"/>
      <c r="R21" s="98"/>
      <c r="S21" s="98"/>
      <c r="T21" s="98"/>
      <c r="U21" s="98"/>
      <c r="V21" s="100"/>
      <c r="W21" s="97"/>
      <c r="X21" s="99"/>
    </row>
    <row r="22" spans="1:24" ht="16.5" x14ac:dyDescent="0.3">
      <c r="A22" s="260">
        <v>3</v>
      </c>
      <c r="B22" s="286" t="s">
        <v>55</v>
      </c>
      <c r="C22" s="287"/>
      <c r="D22" s="266">
        <v>64</v>
      </c>
      <c r="E22" s="276" t="s">
        <v>49</v>
      </c>
      <c r="F22" s="276">
        <v>4</v>
      </c>
      <c r="G22" s="259" t="s">
        <v>56</v>
      </c>
      <c r="H22" s="86" t="s">
        <v>51</v>
      </c>
      <c r="I22" s="87">
        <v>44223</v>
      </c>
      <c r="J22" s="88">
        <f>I22+12+2+2</f>
        <v>44239</v>
      </c>
      <c r="K22" s="88">
        <f>J22+3+2</f>
        <v>44244</v>
      </c>
      <c r="L22" s="89">
        <f>K22+30</f>
        <v>44274</v>
      </c>
      <c r="M22" s="90">
        <f>L22+15+2+2</f>
        <v>44293</v>
      </c>
      <c r="N22" s="91">
        <f>M22+12+2+2</f>
        <v>44309</v>
      </c>
      <c r="O22" s="92">
        <f>N22+15+2</f>
        <v>44326</v>
      </c>
      <c r="P22" s="93">
        <f>O22+7+2</f>
        <v>44335</v>
      </c>
      <c r="Q22" s="94">
        <f>P22+12+2+2</f>
        <v>44351</v>
      </c>
      <c r="R22" s="91" t="s">
        <v>52</v>
      </c>
      <c r="S22" s="91">
        <f>Q22+7+2+2</f>
        <v>44362</v>
      </c>
      <c r="T22" s="91">
        <f>S22+10+2+2</f>
        <v>44376</v>
      </c>
      <c r="U22" s="95">
        <f>T22+3</f>
        <v>44379</v>
      </c>
      <c r="V22" s="92">
        <f>U22+3+2</f>
        <v>44384</v>
      </c>
      <c r="W22" s="87">
        <f>V22+8</f>
        <v>44392</v>
      </c>
      <c r="X22" s="89"/>
    </row>
    <row r="23" spans="1:24" ht="16.5" x14ac:dyDescent="0.3">
      <c r="A23" s="271"/>
      <c r="B23" s="286"/>
      <c r="C23" s="287"/>
      <c r="D23" s="266"/>
      <c r="E23" s="276"/>
      <c r="F23" s="276"/>
      <c r="G23" s="259"/>
      <c r="H23" s="96" t="s">
        <v>53</v>
      </c>
      <c r="I23" s="97"/>
      <c r="J23" s="98"/>
      <c r="K23" s="98"/>
      <c r="L23" s="99"/>
      <c r="M23" s="97"/>
      <c r="N23" s="98"/>
      <c r="O23" s="100"/>
      <c r="P23" s="101"/>
      <c r="Q23" s="102"/>
      <c r="R23" s="98"/>
      <c r="S23" s="98"/>
      <c r="T23" s="98"/>
      <c r="U23" s="98"/>
      <c r="V23" s="100"/>
      <c r="W23" s="97"/>
      <c r="X23" s="99"/>
    </row>
    <row r="24" spans="1:24" ht="16.5" x14ac:dyDescent="0.3">
      <c r="A24" s="277">
        <v>4</v>
      </c>
      <c r="B24" s="279" t="s">
        <v>54</v>
      </c>
      <c r="C24" s="281"/>
      <c r="D24" s="283">
        <v>64</v>
      </c>
      <c r="E24" s="267" t="s">
        <v>49</v>
      </c>
      <c r="F24" s="267">
        <v>5</v>
      </c>
      <c r="G24" s="258" t="s">
        <v>50</v>
      </c>
      <c r="H24" s="86" t="s">
        <v>51</v>
      </c>
      <c r="I24" s="87">
        <v>44229</v>
      </c>
      <c r="J24" s="88">
        <f>I24+12+2+2</f>
        <v>44245</v>
      </c>
      <c r="K24" s="88">
        <f>J24+3+2</f>
        <v>44250</v>
      </c>
      <c r="L24" s="89">
        <f>K24+30</f>
        <v>44280</v>
      </c>
      <c r="M24" s="90">
        <f>L24+15+2+2</f>
        <v>44299</v>
      </c>
      <c r="N24" s="91">
        <f>M24+12+2+2</f>
        <v>44315</v>
      </c>
      <c r="O24" s="92">
        <f>N24+15</f>
        <v>44330</v>
      </c>
      <c r="P24" s="93">
        <f>O24+7+2+1+1</f>
        <v>44341</v>
      </c>
      <c r="Q24" s="94">
        <f>P24+12+2+2</f>
        <v>44357</v>
      </c>
      <c r="R24" s="91" t="s">
        <v>52</v>
      </c>
      <c r="S24" s="91">
        <f>Q24+7+2</f>
        <v>44366</v>
      </c>
      <c r="T24" s="91">
        <f>S24+10+2+2</f>
        <v>44380</v>
      </c>
      <c r="U24" s="95">
        <f>T24+3</f>
        <v>44383</v>
      </c>
      <c r="V24" s="92">
        <f>U24+3</f>
        <v>44386</v>
      </c>
      <c r="W24" s="87">
        <f>V24+8</f>
        <v>44394</v>
      </c>
      <c r="X24" s="89"/>
    </row>
    <row r="25" spans="1:24" ht="16.5" x14ac:dyDescent="0.3">
      <c r="A25" s="278"/>
      <c r="B25" s="280"/>
      <c r="C25" s="282"/>
      <c r="D25" s="284"/>
      <c r="E25" s="285"/>
      <c r="F25" s="285"/>
      <c r="G25" s="259"/>
      <c r="H25" s="96" t="s">
        <v>53</v>
      </c>
      <c r="I25" s="103"/>
      <c r="J25" s="104"/>
      <c r="K25" s="104"/>
      <c r="L25" s="105"/>
      <c r="M25" s="97"/>
      <c r="N25" s="98"/>
      <c r="O25" s="100"/>
      <c r="P25" s="101"/>
      <c r="Q25" s="102"/>
      <c r="R25" s="98"/>
      <c r="S25" s="98"/>
      <c r="T25" s="98"/>
      <c r="U25" s="98"/>
      <c r="V25" s="100"/>
      <c r="W25" s="103"/>
      <c r="X25" s="105"/>
    </row>
    <row r="26" spans="1:24" ht="16.5" x14ac:dyDescent="0.3">
      <c r="A26" s="277">
        <v>5</v>
      </c>
      <c r="B26" s="279" t="s">
        <v>57</v>
      </c>
      <c r="C26" s="281"/>
      <c r="D26" s="283">
        <v>64</v>
      </c>
      <c r="E26" s="267" t="s">
        <v>49</v>
      </c>
      <c r="F26" s="267">
        <v>6</v>
      </c>
      <c r="G26" s="258" t="s">
        <v>50</v>
      </c>
      <c r="H26" s="86" t="s">
        <v>51</v>
      </c>
      <c r="I26" s="87">
        <v>44229</v>
      </c>
      <c r="J26" s="88">
        <f>I26+12+2+2</f>
        <v>44245</v>
      </c>
      <c r="K26" s="88">
        <f>J26+3+2</f>
        <v>44250</v>
      </c>
      <c r="L26" s="89">
        <f>K26+30</f>
        <v>44280</v>
      </c>
      <c r="M26" s="90">
        <f>L26+15+2+2</f>
        <v>44299</v>
      </c>
      <c r="N26" s="91">
        <f>M26+12+2+2</f>
        <v>44315</v>
      </c>
      <c r="O26" s="92">
        <f>N26+15</f>
        <v>44330</v>
      </c>
      <c r="P26" s="93">
        <f>O26+7+2+1+1</f>
        <v>44341</v>
      </c>
      <c r="Q26" s="94">
        <f>P26+12+2+2</f>
        <v>44357</v>
      </c>
      <c r="R26" s="91" t="s">
        <v>52</v>
      </c>
      <c r="S26" s="91">
        <f>Q26+7+2</f>
        <v>44366</v>
      </c>
      <c r="T26" s="91">
        <f>S26+10+2+2</f>
        <v>44380</v>
      </c>
      <c r="U26" s="95">
        <f>T26+3</f>
        <v>44383</v>
      </c>
      <c r="V26" s="92">
        <f>U26+3</f>
        <v>44386</v>
      </c>
      <c r="W26" s="87">
        <f>V26+8</f>
        <v>44394</v>
      </c>
      <c r="X26" s="89"/>
    </row>
    <row r="27" spans="1:24" ht="16.5" x14ac:dyDescent="0.3">
      <c r="A27" s="278"/>
      <c r="B27" s="280"/>
      <c r="C27" s="282"/>
      <c r="D27" s="284"/>
      <c r="E27" s="285"/>
      <c r="F27" s="285"/>
      <c r="G27" s="259"/>
      <c r="H27" s="96" t="s">
        <v>53</v>
      </c>
      <c r="I27" s="103"/>
      <c r="J27" s="104"/>
      <c r="K27" s="104"/>
      <c r="L27" s="105"/>
      <c r="M27" s="97"/>
      <c r="N27" s="98"/>
      <c r="O27" s="100"/>
      <c r="P27" s="101"/>
      <c r="Q27" s="102"/>
      <c r="R27" s="98"/>
      <c r="S27" s="98"/>
      <c r="T27" s="98"/>
      <c r="U27" s="98"/>
      <c r="V27" s="100"/>
      <c r="W27" s="103"/>
      <c r="X27" s="105"/>
    </row>
    <row r="28" spans="1:24" ht="16.5" x14ac:dyDescent="0.3">
      <c r="A28" s="260">
        <v>6</v>
      </c>
      <c r="B28" s="272" t="s">
        <v>58</v>
      </c>
      <c r="C28" s="274"/>
      <c r="D28" s="266">
        <v>64</v>
      </c>
      <c r="E28" s="276" t="s">
        <v>49</v>
      </c>
      <c r="F28" s="276">
        <v>7</v>
      </c>
      <c r="G28" s="258" t="s">
        <v>50</v>
      </c>
      <c r="H28" s="86" t="s">
        <v>51</v>
      </c>
      <c r="I28" s="87">
        <v>44229</v>
      </c>
      <c r="J28" s="88">
        <f>I28+12+2+2</f>
        <v>44245</v>
      </c>
      <c r="K28" s="88">
        <f>J28+3+2</f>
        <v>44250</v>
      </c>
      <c r="L28" s="89">
        <f>K28+30</f>
        <v>44280</v>
      </c>
      <c r="M28" s="90">
        <f>L28+15+2+2</f>
        <v>44299</v>
      </c>
      <c r="N28" s="91">
        <f>M28+12+2+2</f>
        <v>44315</v>
      </c>
      <c r="O28" s="92">
        <f>N28+15</f>
        <v>44330</v>
      </c>
      <c r="P28" s="93">
        <f>O28+7+2+1+1</f>
        <v>44341</v>
      </c>
      <c r="Q28" s="94">
        <f>P28+12+2+2</f>
        <v>44357</v>
      </c>
      <c r="R28" s="91" t="s">
        <v>52</v>
      </c>
      <c r="S28" s="91">
        <f>Q28+7+2</f>
        <v>44366</v>
      </c>
      <c r="T28" s="91">
        <f>S28+10+2+2</f>
        <v>44380</v>
      </c>
      <c r="U28" s="95">
        <f>T28+3</f>
        <v>44383</v>
      </c>
      <c r="V28" s="92">
        <f>U28+3</f>
        <v>44386</v>
      </c>
      <c r="W28" s="87">
        <f>V28+8</f>
        <v>44394</v>
      </c>
      <c r="X28" s="89"/>
    </row>
    <row r="29" spans="1:24" ht="16.5" x14ac:dyDescent="0.3">
      <c r="A29" s="271"/>
      <c r="B29" s="273"/>
      <c r="C29" s="275"/>
      <c r="D29" s="266"/>
      <c r="E29" s="276"/>
      <c r="F29" s="276"/>
      <c r="G29" s="259"/>
      <c r="H29" s="96" t="s">
        <v>53</v>
      </c>
      <c r="I29" s="97"/>
      <c r="J29" s="98"/>
      <c r="K29" s="98"/>
      <c r="L29" s="99"/>
      <c r="M29" s="97"/>
      <c r="N29" s="98"/>
      <c r="O29" s="100"/>
      <c r="P29" s="101"/>
      <c r="Q29" s="102"/>
      <c r="R29" s="98"/>
      <c r="S29" s="98"/>
      <c r="T29" s="98"/>
      <c r="U29" s="98"/>
      <c r="V29" s="100"/>
      <c r="W29" s="97"/>
      <c r="X29" s="99"/>
    </row>
    <row r="30" spans="1:24" ht="16.5" x14ac:dyDescent="0.3">
      <c r="A30" s="260"/>
      <c r="B30" s="262" t="s">
        <v>59</v>
      </c>
      <c r="C30" s="264"/>
      <c r="D30" s="266"/>
      <c r="E30" s="267"/>
      <c r="F30" s="267"/>
      <c r="G30" s="269"/>
      <c r="H30" s="106"/>
      <c r="I30" s="107"/>
      <c r="J30" s="108"/>
      <c r="K30" s="108"/>
      <c r="L30" s="109"/>
      <c r="M30" s="110"/>
      <c r="N30" s="111"/>
      <c r="O30" s="112"/>
      <c r="P30" s="113"/>
      <c r="Q30" s="114"/>
      <c r="R30" s="111" t="s">
        <v>52</v>
      </c>
      <c r="S30" s="111"/>
      <c r="T30" s="111"/>
      <c r="U30" s="115"/>
      <c r="V30" s="112"/>
      <c r="W30" s="107"/>
      <c r="X30" s="109"/>
    </row>
    <row r="31" spans="1:24" ht="17.25" thickBot="1" x14ac:dyDescent="0.35">
      <c r="A31" s="261"/>
      <c r="B31" s="263"/>
      <c r="C31" s="265"/>
      <c r="D31" s="266"/>
      <c r="E31" s="268"/>
      <c r="F31" s="268"/>
      <c r="G31" s="270"/>
      <c r="H31" s="116" t="s">
        <v>53</v>
      </c>
      <c r="I31" s="98"/>
      <c r="J31" s="98" t="s">
        <v>52</v>
      </c>
      <c r="K31" s="98"/>
      <c r="L31" s="98"/>
      <c r="M31" s="98"/>
      <c r="N31" s="98"/>
      <c r="O31" s="98"/>
      <c r="P31" s="102"/>
      <c r="Q31" s="102"/>
      <c r="R31" s="98"/>
      <c r="S31" s="98"/>
      <c r="T31" s="98"/>
      <c r="U31" s="98"/>
      <c r="V31" s="98"/>
      <c r="W31" s="98"/>
      <c r="X31" s="98"/>
    </row>
    <row r="32" spans="1:24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 t="s">
        <v>52</v>
      </c>
      <c r="L32" s="17"/>
      <c r="M32" s="17"/>
      <c r="N32" s="17"/>
      <c r="O32" s="17"/>
      <c r="P32" s="17"/>
      <c r="Q32" s="18"/>
      <c r="R32" s="17"/>
      <c r="S32" s="17"/>
      <c r="T32" s="17"/>
      <c r="U32" s="17"/>
      <c r="V32" s="17"/>
      <c r="W32" s="19"/>
      <c r="X32" s="19"/>
    </row>
    <row r="33" spans="1:24" ht="23.25" x14ac:dyDescent="0.35">
      <c r="B33" s="1"/>
      <c r="C33" s="2"/>
      <c r="D33" s="2"/>
      <c r="E33" s="2"/>
      <c r="F33" s="2"/>
      <c r="G33" s="2"/>
      <c r="J33" s="2"/>
      <c r="K33" s="3" t="s">
        <v>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x14ac:dyDescent="0.25">
      <c r="A35" s="59"/>
      <c r="B35" s="62" t="s">
        <v>1</v>
      </c>
      <c r="C35" s="254" t="s">
        <v>2</v>
      </c>
      <c r="D35" s="255"/>
      <c r="E35" s="255"/>
      <c r="F35" s="255"/>
      <c r="G35" s="255"/>
      <c r="H35" s="255"/>
      <c r="I35" s="256"/>
      <c r="J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x14ac:dyDescent="0.25">
      <c r="A36" s="59"/>
      <c r="B36" s="62" t="s">
        <v>3</v>
      </c>
      <c r="C36" s="254">
        <v>2021</v>
      </c>
      <c r="D36" s="255"/>
      <c r="E36" s="255"/>
      <c r="F36" s="255"/>
      <c r="G36" s="255"/>
      <c r="H36" s="255"/>
      <c r="I36" s="256"/>
      <c r="J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x14ac:dyDescent="0.25">
      <c r="A37" s="59"/>
      <c r="B37" s="62" t="s">
        <v>4</v>
      </c>
      <c r="C37" s="254" t="s">
        <v>5</v>
      </c>
      <c r="D37" s="255"/>
      <c r="E37" s="255"/>
      <c r="F37" s="255"/>
      <c r="G37" s="255"/>
      <c r="H37" s="255"/>
      <c r="I37" s="256"/>
      <c r="J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x14ac:dyDescent="0.25">
      <c r="A38" s="59"/>
      <c r="B38" s="62" t="s">
        <v>6</v>
      </c>
      <c r="C38" s="254" t="s">
        <v>7</v>
      </c>
      <c r="D38" s="255"/>
      <c r="E38" s="255"/>
      <c r="F38" s="255"/>
      <c r="G38" s="255"/>
      <c r="H38" s="255"/>
      <c r="I38" s="256"/>
      <c r="J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x14ac:dyDescent="0.25">
      <c r="A39" s="59"/>
      <c r="B39" s="62" t="s">
        <v>8</v>
      </c>
      <c r="C39" s="254" t="s">
        <v>9</v>
      </c>
      <c r="D39" s="255"/>
      <c r="E39" s="255"/>
      <c r="F39" s="255"/>
      <c r="G39" s="255"/>
      <c r="H39" s="255"/>
      <c r="I39" s="256"/>
      <c r="J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x14ac:dyDescent="0.25">
      <c r="A40" s="5"/>
      <c r="B40" s="6"/>
      <c r="C40" s="6"/>
      <c r="D40" s="6"/>
      <c r="E40" s="6"/>
      <c r="F40" s="6"/>
      <c r="G40" s="6"/>
      <c r="H40" s="6"/>
      <c r="I40" s="6"/>
      <c r="J40" s="7"/>
      <c r="K40" s="5"/>
      <c r="L40" s="5"/>
      <c r="M40" s="5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23.25" x14ac:dyDescent="0.35">
      <c r="A41" s="8"/>
      <c r="B41" s="8"/>
      <c r="C41" s="8"/>
      <c r="D41" s="8"/>
      <c r="E41" s="8"/>
      <c r="F41" s="8"/>
      <c r="G41" s="8"/>
      <c r="H41" s="8"/>
      <c r="I41" s="257" t="s">
        <v>60</v>
      </c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8"/>
      <c r="W41" s="8"/>
      <c r="X41" s="8"/>
    </row>
    <row r="42" spans="1:24" ht="23.25" x14ac:dyDescent="0.35">
      <c r="A42" s="8"/>
      <c r="B42" s="8"/>
      <c r="C42" s="8"/>
      <c r="D42" s="8"/>
      <c r="E42" s="8"/>
      <c r="F42" s="8"/>
      <c r="G42" s="8"/>
      <c r="H42" s="8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8"/>
      <c r="W42" s="8"/>
      <c r="X42" s="8"/>
    </row>
    <row r="43" spans="1:24" x14ac:dyDescent="0.25">
      <c r="M43" s="4"/>
    </row>
    <row r="44" spans="1:24" ht="15.75" thickBot="1" x14ac:dyDescent="0.3">
      <c r="B44" s="9"/>
    </row>
    <row r="45" spans="1:24" ht="15.75" thickBot="1" x14ac:dyDescent="0.3">
      <c r="A45" s="234" t="s">
        <v>12</v>
      </c>
      <c r="B45" s="247"/>
      <c r="C45" s="247"/>
      <c r="D45" s="247"/>
      <c r="E45" s="247"/>
      <c r="F45" s="247"/>
      <c r="G45" s="235"/>
      <c r="H45" s="248" t="s">
        <v>13</v>
      </c>
      <c r="I45" s="234" t="s">
        <v>61</v>
      </c>
      <c r="J45" s="247"/>
      <c r="K45" s="247"/>
      <c r="L45" s="235"/>
      <c r="M45" s="251" t="s">
        <v>15</v>
      </c>
      <c r="N45" s="252"/>
      <c r="O45" s="253"/>
      <c r="P45" s="234" t="s">
        <v>16</v>
      </c>
      <c r="Q45" s="247"/>
      <c r="R45" s="247"/>
      <c r="S45" s="247"/>
      <c r="T45" s="247"/>
      <c r="U45" s="235"/>
      <c r="V45" s="234" t="s">
        <v>17</v>
      </c>
      <c r="W45" s="235"/>
    </row>
    <row r="46" spans="1:24" ht="63.75" x14ac:dyDescent="0.25">
      <c r="A46" s="236" t="s">
        <v>18</v>
      </c>
      <c r="B46" s="238" t="s">
        <v>19</v>
      </c>
      <c r="C46" s="238" t="s">
        <v>20</v>
      </c>
      <c r="D46" s="238" t="s">
        <v>21</v>
      </c>
      <c r="E46" s="238" t="s">
        <v>22</v>
      </c>
      <c r="F46" s="238" t="s">
        <v>23</v>
      </c>
      <c r="G46" s="240" t="s">
        <v>24</v>
      </c>
      <c r="H46" s="249"/>
      <c r="I46" s="242" t="s">
        <v>62</v>
      </c>
      <c r="J46" s="117" t="s">
        <v>63</v>
      </c>
      <c r="K46" s="118" t="s">
        <v>64</v>
      </c>
      <c r="L46" s="119" t="s">
        <v>28</v>
      </c>
      <c r="M46" s="120" t="s">
        <v>65</v>
      </c>
      <c r="N46" s="121" t="s">
        <v>66</v>
      </c>
      <c r="O46" s="122" t="s">
        <v>31</v>
      </c>
      <c r="P46" s="123" t="s">
        <v>67</v>
      </c>
      <c r="Q46" s="118" t="s">
        <v>68</v>
      </c>
      <c r="R46" s="244" t="s">
        <v>69</v>
      </c>
      <c r="S46" s="118" t="s">
        <v>70</v>
      </c>
      <c r="T46" s="118" t="s">
        <v>71</v>
      </c>
      <c r="U46" s="119" t="s">
        <v>38</v>
      </c>
      <c r="V46" s="228" t="s">
        <v>39</v>
      </c>
      <c r="W46" s="230" t="s">
        <v>40</v>
      </c>
      <c r="X46" s="17"/>
    </row>
    <row r="47" spans="1:24" ht="15.75" thickBot="1" x14ac:dyDescent="0.3">
      <c r="A47" s="237"/>
      <c r="B47" s="239"/>
      <c r="C47" s="239"/>
      <c r="D47" s="239"/>
      <c r="E47" s="239"/>
      <c r="F47" s="239"/>
      <c r="G47" s="241"/>
      <c r="H47" s="250"/>
      <c r="I47" s="243"/>
      <c r="J47" s="124" t="s">
        <v>72</v>
      </c>
      <c r="K47" s="124" t="s">
        <v>42</v>
      </c>
      <c r="L47" s="125" t="s">
        <v>44</v>
      </c>
      <c r="M47" s="126" t="s">
        <v>73</v>
      </c>
      <c r="N47" s="127" t="s">
        <v>72</v>
      </c>
      <c r="O47" s="128" t="s">
        <v>44</v>
      </c>
      <c r="P47" s="129" t="s">
        <v>72</v>
      </c>
      <c r="Q47" s="130" t="s">
        <v>72</v>
      </c>
      <c r="R47" s="245"/>
      <c r="S47" s="131" t="s">
        <v>42</v>
      </c>
      <c r="T47" s="130" t="s">
        <v>42</v>
      </c>
      <c r="U47" s="132" t="s">
        <v>47</v>
      </c>
      <c r="V47" s="229"/>
      <c r="W47" s="231"/>
      <c r="X47" s="17"/>
    </row>
    <row r="48" spans="1:24" x14ac:dyDescent="0.25">
      <c r="A48" s="232">
        <v>1</v>
      </c>
      <c r="B48" s="205" t="s">
        <v>74</v>
      </c>
      <c r="C48" s="207"/>
      <c r="D48" s="233">
        <v>64</v>
      </c>
      <c r="E48" s="212" t="s">
        <v>49</v>
      </c>
      <c r="F48" s="212">
        <v>1</v>
      </c>
      <c r="G48" s="201" t="s">
        <v>75</v>
      </c>
      <c r="H48" s="133" t="s">
        <v>51</v>
      </c>
      <c r="I48" s="20">
        <v>44210</v>
      </c>
      <c r="J48" s="20">
        <f>I48+5+2+1</f>
        <v>44218</v>
      </c>
      <c r="K48" s="20">
        <f>J48+3+2+1</f>
        <v>44224</v>
      </c>
      <c r="L48" s="20">
        <f>K48+15</f>
        <v>44239</v>
      </c>
      <c r="M48" s="20">
        <f>L48+5+2</f>
        <v>44246</v>
      </c>
      <c r="N48" s="20">
        <f>M48+5+2</f>
        <v>44253</v>
      </c>
      <c r="O48" s="20">
        <f>N48+15+6</f>
        <v>44274</v>
      </c>
      <c r="P48" s="20">
        <f>O48+5+2</f>
        <v>44281</v>
      </c>
      <c r="Q48" s="20">
        <f>P48+5+2</f>
        <v>44288</v>
      </c>
      <c r="R48" s="21"/>
      <c r="S48" s="22">
        <f>Q48+3</f>
        <v>44291</v>
      </c>
      <c r="T48" s="22">
        <f>S48+3</f>
        <v>44294</v>
      </c>
      <c r="U48" s="23">
        <f>T48+3</f>
        <v>44297</v>
      </c>
      <c r="V48" s="24">
        <f>U48+5+2</f>
        <v>44304</v>
      </c>
      <c r="W48" s="25">
        <f>V48+7</f>
        <v>44311</v>
      </c>
      <c r="X48" s="17"/>
    </row>
    <row r="49" spans="1:24" ht="15.75" thickBot="1" x14ac:dyDescent="0.3">
      <c r="A49" s="214"/>
      <c r="B49" s="215"/>
      <c r="C49" s="208"/>
      <c r="D49" s="218"/>
      <c r="E49" s="219"/>
      <c r="F49" s="219"/>
      <c r="G49" s="202"/>
      <c r="H49" s="134" t="s">
        <v>53</v>
      </c>
      <c r="I49" s="12"/>
      <c r="J49" s="26"/>
      <c r="K49" s="16"/>
      <c r="L49" s="13"/>
      <c r="M49" s="12"/>
      <c r="N49" s="26"/>
      <c r="O49" s="13"/>
      <c r="P49" s="12"/>
      <c r="Q49" s="16"/>
      <c r="R49" s="26"/>
      <c r="S49" s="16"/>
      <c r="T49" s="16"/>
      <c r="U49" s="13"/>
      <c r="V49" s="12"/>
      <c r="W49" s="13"/>
      <c r="X49" s="17"/>
    </row>
    <row r="50" spans="1:24" x14ac:dyDescent="0.25">
      <c r="A50" s="213">
        <v>2</v>
      </c>
      <c r="B50" s="205" t="s">
        <v>76</v>
      </c>
      <c r="C50" s="207"/>
      <c r="D50" s="218">
        <v>64</v>
      </c>
      <c r="E50" s="219" t="s">
        <v>49</v>
      </c>
      <c r="F50" s="219">
        <v>2</v>
      </c>
      <c r="G50" s="202" t="s">
        <v>75</v>
      </c>
      <c r="H50" s="133" t="s">
        <v>51</v>
      </c>
      <c r="I50" s="20">
        <v>44210</v>
      </c>
      <c r="J50" s="20">
        <f>I50+5+2+1</f>
        <v>44218</v>
      </c>
      <c r="K50" s="20">
        <f>J50+3+2+1</f>
        <v>44224</v>
      </c>
      <c r="L50" s="20">
        <f>K50+15</f>
        <v>44239</v>
      </c>
      <c r="M50" s="20">
        <f>L50+5+2</f>
        <v>44246</v>
      </c>
      <c r="N50" s="20">
        <f>M50+5+2</f>
        <v>44253</v>
      </c>
      <c r="O50" s="20">
        <f>N50+15+6</f>
        <v>44274</v>
      </c>
      <c r="P50" s="20">
        <f>O50+5+2</f>
        <v>44281</v>
      </c>
      <c r="Q50" s="20">
        <f>P50+5+2</f>
        <v>44288</v>
      </c>
      <c r="R50" s="21"/>
      <c r="S50" s="22">
        <f>Q50+3</f>
        <v>44291</v>
      </c>
      <c r="T50" s="22">
        <f>S50+3</f>
        <v>44294</v>
      </c>
      <c r="U50" s="23">
        <f>T50+3</f>
        <v>44297</v>
      </c>
      <c r="V50" s="24">
        <f>U50+5+2</f>
        <v>44304</v>
      </c>
      <c r="W50" s="25">
        <f>V50+7</f>
        <v>44311</v>
      </c>
      <c r="X50" s="17"/>
    </row>
    <row r="51" spans="1:24" ht="15.75" thickBot="1" x14ac:dyDescent="0.3">
      <c r="A51" s="214"/>
      <c r="B51" s="215"/>
      <c r="C51" s="208"/>
      <c r="D51" s="218"/>
      <c r="E51" s="219"/>
      <c r="F51" s="219"/>
      <c r="G51" s="202"/>
      <c r="H51" s="134" t="s">
        <v>53</v>
      </c>
      <c r="I51" s="12"/>
      <c r="J51" s="26"/>
      <c r="K51" s="16"/>
      <c r="L51" s="13"/>
      <c r="M51" s="12"/>
      <c r="N51" s="26"/>
      <c r="O51" s="13"/>
      <c r="P51" s="12"/>
      <c r="Q51" s="16"/>
      <c r="R51" s="26"/>
      <c r="S51" s="16"/>
      <c r="T51" s="16"/>
      <c r="U51" s="13"/>
      <c r="V51" s="12"/>
      <c r="W51" s="13"/>
      <c r="X51" s="17"/>
    </row>
    <row r="52" spans="1:24" x14ac:dyDescent="0.25">
      <c r="A52" s="213">
        <v>3</v>
      </c>
      <c r="B52" s="205" t="s">
        <v>77</v>
      </c>
      <c r="C52" s="207"/>
      <c r="D52" s="218">
        <v>64</v>
      </c>
      <c r="E52" s="219" t="s">
        <v>49</v>
      </c>
      <c r="F52" s="219">
        <v>3</v>
      </c>
      <c r="G52" s="202" t="s">
        <v>75</v>
      </c>
      <c r="H52" s="133" t="s">
        <v>51</v>
      </c>
      <c r="I52" s="20">
        <v>44214</v>
      </c>
      <c r="J52" s="20">
        <f>I52+5+2+1</f>
        <v>44222</v>
      </c>
      <c r="K52" s="20">
        <f>J52+3+2+1</f>
        <v>44228</v>
      </c>
      <c r="L52" s="20">
        <f>K52+15</f>
        <v>44243</v>
      </c>
      <c r="M52" s="20">
        <f>L52+5+2</f>
        <v>44250</v>
      </c>
      <c r="N52" s="20">
        <f>M52+5+2</f>
        <v>44257</v>
      </c>
      <c r="O52" s="20">
        <f>N52+15+6</f>
        <v>44278</v>
      </c>
      <c r="P52" s="20">
        <f>O52+5+2</f>
        <v>44285</v>
      </c>
      <c r="Q52" s="20">
        <f>P52+5+2</f>
        <v>44292</v>
      </c>
      <c r="R52" s="21"/>
      <c r="S52" s="22">
        <f>Q52+3</f>
        <v>44295</v>
      </c>
      <c r="T52" s="22">
        <f>S52+3</f>
        <v>44298</v>
      </c>
      <c r="U52" s="23">
        <f>T52+3+2</f>
        <v>44303</v>
      </c>
      <c r="V52" s="24">
        <f>U52+5+2</f>
        <v>44310</v>
      </c>
      <c r="W52" s="25">
        <f>V52+7</f>
        <v>44317</v>
      </c>
      <c r="X52" s="17"/>
    </row>
    <row r="53" spans="1:24" ht="15.75" thickBot="1" x14ac:dyDescent="0.3">
      <c r="A53" s="214"/>
      <c r="B53" s="215"/>
      <c r="C53" s="208"/>
      <c r="D53" s="218"/>
      <c r="E53" s="219"/>
      <c r="F53" s="219"/>
      <c r="G53" s="202"/>
      <c r="H53" s="134" t="s">
        <v>53</v>
      </c>
      <c r="I53" s="12"/>
      <c r="J53" s="26"/>
      <c r="K53" s="16"/>
      <c r="L53" s="13"/>
      <c r="M53" s="12"/>
      <c r="N53" s="26"/>
      <c r="O53" s="13"/>
      <c r="P53" s="12"/>
      <c r="Q53" s="16"/>
      <c r="R53" s="26"/>
      <c r="S53" s="16"/>
      <c r="T53" s="16"/>
      <c r="U53" s="13"/>
      <c r="V53" s="12"/>
      <c r="W53" s="13"/>
      <c r="X53" s="17"/>
    </row>
    <row r="54" spans="1:24" x14ac:dyDescent="0.25">
      <c r="A54" s="213">
        <v>4</v>
      </c>
      <c r="B54" s="205" t="s">
        <v>78</v>
      </c>
      <c r="C54" s="207"/>
      <c r="D54" s="218">
        <v>64</v>
      </c>
      <c r="E54" s="219" t="s">
        <v>49</v>
      </c>
      <c r="F54" s="219">
        <v>4</v>
      </c>
      <c r="G54" s="202" t="s">
        <v>75</v>
      </c>
      <c r="H54" s="133" t="s">
        <v>51</v>
      </c>
      <c r="I54" s="20">
        <v>44214</v>
      </c>
      <c r="J54" s="20">
        <f>I54+5+2+1</f>
        <v>44222</v>
      </c>
      <c r="K54" s="20">
        <f>J54+3+2+1</f>
        <v>44228</v>
      </c>
      <c r="L54" s="20">
        <f>K54+15</f>
        <v>44243</v>
      </c>
      <c r="M54" s="20">
        <f>L54+5+2</f>
        <v>44250</v>
      </c>
      <c r="N54" s="20">
        <f>M54+5+2</f>
        <v>44257</v>
      </c>
      <c r="O54" s="20">
        <f>N54+15+6</f>
        <v>44278</v>
      </c>
      <c r="P54" s="20">
        <f>O54+5+2</f>
        <v>44285</v>
      </c>
      <c r="Q54" s="20">
        <f>P54+5+2</f>
        <v>44292</v>
      </c>
      <c r="R54" s="21"/>
      <c r="S54" s="22">
        <f>Q54+3</f>
        <v>44295</v>
      </c>
      <c r="T54" s="22">
        <f>S54+3</f>
        <v>44298</v>
      </c>
      <c r="U54" s="23">
        <f>T54+3+2</f>
        <v>44303</v>
      </c>
      <c r="V54" s="24">
        <f>U54+5+2</f>
        <v>44310</v>
      </c>
      <c r="W54" s="25">
        <f>V54+7</f>
        <v>44317</v>
      </c>
      <c r="X54" s="17"/>
    </row>
    <row r="55" spans="1:24" ht="15.75" thickBot="1" x14ac:dyDescent="0.3">
      <c r="A55" s="214"/>
      <c r="B55" s="215"/>
      <c r="C55" s="208"/>
      <c r="D55" s="218"/>
      <c r="E55" s="219"/>
      <c r="F55" s="219"/>
      <c r="G55" s="202"/>
      <c r="H55" s="134" t="s">
        <v>53</v>
      </c>
      <c r="I55" s="12"/>
      <c r="J55" s="26"/>
      <c r="K55" s="16"/>
      <c r="L55" s="13"/>
      <c r="M55" s="12"/>
      <c r="N55" s="26"/>
      <c r="O55" s="13"/>
      <c r="P55" s="12"/>
      <c r="Q55" s="16"/>
      <c r="R55" s="26"/>
      <c r="S55" s="16"/>
      <c r="T55" s="16"/>
      <c r="U55" s="13"/>
      <c r="V55" s="12"/>
      <c r="W55" s="13"/>
      <c r="X55" s="17"/>
    </row>
    <row r="56" spans="1:24" x14ac:dyDescent="0.25">
      <c r="A56" s="213">
        <v>5</v>
      </c>
      <c r="B56" s="205" t="s">
        <v>79</v>
      </c>
      <c r="C56" s="207"/>
      <c r="D56" s="218">
        <v>64</v>
      </c>
      <c r="E56" s="219" t="s">
        <v>49</v>
      </c>
      <c r="F56" s="219">
        <v>5</v>
      </c>
      <c r="G56" s="202" t="s">
        <v>75</v>
      </c>
      <c r="H56" s="133" t="s">
        <v>51</v>
      </c>
      <c r="I56" s="20">
        <v>44214</v>
      </c>
      <c r="J56" s="20">
        <f>I56+5+2+1</f>
        <v>44222</v>
      </c>
      <c r="K56" s="20">
        <f>J56+3+2+1</f>
        <v>44228</v>
      </c>
      <c r="L56" s="20">
        <f>K56+15</f>
        <v>44243</v>
      </c>
      <c r="M56" s="20">
        <f>L56+5+2</f>
        <v>44250</v>
      </c>
      <c r="N56" s="20">
        <f>M56+5+2</f>
        <v>44257</v>
      </c>
      <c r="O56" s="20">
        <f>N56+15+6</f>
        <v>44278</v>
      </c>
      <c r="P56" s="20">
        <f>O56+5+2</f>
        <v>44285</v>
      </c>
      <c r="Q56" s="20">
        <f>P56+5+2</f>
        <v>44292</v>
      </c>
      <c r="R56" s="21"/>
      <c r="S56" s="22">
        <f>Q56+3</f>
        <v>44295</v>
      </c>
      <c r="T56" s="22">
        <f>S56+3</f>
        <v>44298</v>
      </c>
      <c r="U56" s="23">
        <f>T56+3+2</f>
        <v>44303</v>
      </c>
      <c r="V56" s="24">
        <f>U56+5+2</f>
        <v>44310</v>
      </c>
      <c r="W56" s="25">
        <f>V56+7</f>
        <v>44317</v>
      </c>
      <c r="X56" s="17"/>
    </row>
    <row r="57" spans="1:24" ht="15.75" thickBot="1" x14ac:dyDescent="0.3">
      <c r="A57" s="214"/>
      <c r="B57" s="206"/>
      <c r="C57" s="208"/>
      <c r="D57" s="218"/>
      <c r="E57" s="219"/>
      <c r="F57" s="219"/>
      <c r="G57" s="202"/>
      <c r="H57" s="134" t="s">
        <v>53</v>
      </c>
      <c r="I57" s="12"/>
      <c r="J57" s="26"/>
      <c r="K57" s="16"/>
      <c r="L57" s="13"/>
      <c r="M57" s="12"/>
      <c r="N57" s="26"/>
      <c r="O57" s="13"/>
      <c r="P57" s="12"/>
      <c r="Q57" s="16"/>
      <c r="R57" s="26"/>
      <c r="S57" s="16"/>
      <c r="T57" s="16"/>
      <c r="U57" s="13"/>
      <c r="V57" s="12"/>
      <c r="W57" s="13"/>
      <c r="X57" s="17"/>
    </row>
    <row r="58" spans="1:24" x14ac:dyDescent="0.25">
      <c r="A58" s="203">
        <v>6</v>
      </c>
      <c r="B58" s="205" t="s">
        <v>77</v>
      </c>
      <c r="C58" s="207"/>
      <c r="D58" s="218">
        <v>64</v>
      </c>
      <c r="E58" s="219" t="s">
        <v>49</v>
      </c>
      <c r="F58" s="219">
        <v>6</v>
      </c>
      <c r="G58" s="202" t="s">
        <v>75</v>
      </c>
      <c r="H58" s="133" t="s">
        <v>51</v>
      </c>
      <c r="I58" s="20">
        <v>44217</v>
      </c>
      <c r="J58" s="20">
        <f>I58+5+2+1</f>
        <v>44225</v>
      </c>
      <c r="K58" s="20">
        <f>J58+3+2+1</f>
        <v>44231</v>
      </c>
      <c r="L58" s="20">
        <f>K58+15</f>
        <v>44246</v>
      </c>
      <c r="M58" s="20">
        <f>L58+5+2</f>
        <v>44253</v>
      </c>
      <c r="N58" s="20">
        <f>M58+5+2</f>
        <v>44260</v>
      </c>
      <c r="O58" s="20">
        <f>N58+15+6</f>
        <v>44281</v>
      </c>
      <c r="P58" s="20">
        <f>O58+5+2</f>
        <v>44288</v>
      </c>
      <c r="Q58" s="20">
        <f>P58+5+2</f>
        <v>44295</v>
      </c>
      <c r="R58" s="21"/>
      <c r="S58" s="22">
        <f>Q58+3</f>
        <v>44298</v>
      </c>
      <c r="T58" s="22">
        <f>S58+3</f>
        <v>44301</v>
      </c>
      <c r="U58" s="23">
        <f>T58+3</f>
        <v>44304</v>
      </c>
      <c r="V58" s="24">
        <f>U58+5+2</f>
        <v>44311</v>
      </c>
      <c r="W58" s="25">
        <f>V58+7</f>
        <v>44318</v>
      </c>
      <c r="X58" s="17"/>
    </row>
    <row r="59" spans="1:24" ht="15.75" thickBot="1" x14ac:dyDescent="0.3">
      <c r="A59" s="204"/>
      <c r="B59" s="215"/>
      <c r="C59" s="208"/>
      <c r="D59" s="209"/>
      <c r="E59" s="211"/>
      <c r="F59" s="211"/>
      <c r="G59" s="227"/>
      <c r="H59" s="135" t="s">
        <v>53</v>
      </c>
      <c r="I59" s="12"/>
      <c r="J59" s="26"/>
      <c r="K59" s="16"/>
      <c r="L59" s="13"/>
      <c r="M59" s="12"/>
      <c r="N59" s="26"/>
      <c r="O59" s="13"/>
      <c r="P59" s="12"/>
      <c r="Q59" s="16"/>
      <c r="R59" s="26"/>
      <c r="S59" s="16"/>
      <c r="T59" s="16"/>
      <c r="U59" s="27"/>
      <c r="V59" s="16"/>
      <c r="W59" s="16"/>
      <c r="X59" s="17"/>
    </row>
    <row r="60" spans="1:24" x14ac:dyDescent="0.25">
      <c r="A60" s="203">
        <v>7</v>
      </c>
      <c r="B60" s="205" t="s">
        <v>80</v>
      </c>
      <c r="C60" s="224"/>
      <c r="D60" s="209">
        <v>64</v>
      </c>
      <c r="E60" s="211" t="s">
        <v>49</v>
      </c>
      <c r="F60" s="211">
        <v>7</v>
      </c>
      <c r="G60" s="211" t="s">
        <v>75</v>
      </c>
      <c r="H60" s="136" t="s">
        <v>51</v>
      </c>
      <c r="I60" s="28">
        <v>44218</v>
      </c>
      <c r="J60" s="20">
        <f>I60+5+2+1</f>
        <v>44226</v>
      </c>
      <c r="K60" s="20">
        <f>J60+3+2+1</f>
        <v>44232</v>
      </c>
      <c r="L60" s="20">
        <f>K60+15</f>
        <v>44247</v>
      </c>
      <c r="M60" s="20">
        <f>L60+5+2</f>
        <v>44254</v>
      </c>
      <c r="N60" s="20">
        <f>M60+5+2</f>
        <v>44261</v>
      </c>
      <c r="O60" s="20">
        <f>N60+15+6</f>
        <v>44282</v>
      </c>
      <c r="P60" s="20">
        <f>O60+5+2</f>
        <v>44289</v>
      </c>
      <c r="Q60" s="20">
        <f>P60+5+2</f>
        <v>44296</v>
      </c>
      <c r="R60" s="29"/>
      <c r="S60" s="22">
        <f>Q60+3</f>
        <v>44299</v>
      </c>
      <c r="T60" s="22">
        <f>S60+3</f>
        <v>44302</v>
      </c>
      <c r="U60" s="30">
        <f>T60+3</f>
        <v>44305</v>
      </c>
      <c r="V60" s="24">
        <f>U60+5+2</f>
        <v>44312</v>
      </c>
      <c r="W60" s="25">
        <f>V60+7</f>
        <v>44319</v>
      </c>
      <c r="X60" s="17"/>
    </row>
    <row r="61" spans="1:24" ht="15.75" thickBot="1" x14ac:dyDescent="0.3">
      <c r="A61" s="204"/>
      <c r="B61" s="206"/>
      <c r="C61" s="225"/>
      <c r="D61" s="210"/>
      <c r="E61" s="212"/>
      <c r="F61" s="212"/>
      <c r="G61" s="212"/>
      <c r="H61" s="136" t="s">
        <v>53</v>
      </c>
      <c r="I61" s="14"/>
      <c r="J61" s="29"/>
      <c r="K61" s="29"/>
      <c r="L61" s="31"/>
      <c r="M61" s="14"/>
      <c r="N61" s="29"/>
      <c r="O61" s="31"/>
      <c r="P61" s="14"/>
      <c r="Q61" s="29"/>
      <c r="R61" s="29"/>
      <c r="S61" s="32"/>
      <c r="T61" s="32"/>
      <c r="U61" s="33"/>
      <c r="V61" s="16"/>
      <c r="W61" s="16"/>
      <c r="X61" s="17"/>
    </row>
    <row r="62" spans="1:24" x14ac:dyDescent="0.25">
      <c r="A62" s="203">
        <v>8</v>
      </c>
      <c r="B62" s="216" t="s">
        <v>81</v>
      </c>
      <c r="C62" s="224"/>
      <c r="D62" s="34">
        <v>64</v>
      </c>
      <c r="E62" s="211" t="s">
        <v>49</v>
      </c>
      <c r="F62" s="211">
        <v>8</v>
      </c>
      <c r="G62" s="211" t="s">
        <v>75</v>
      </c>
      <c r="H62" s="136" t="s">
        <v>51</v>
      </c>
      <c r="I62" s="28">
        <v>44218</v>
      </c>
      <c r="J62" s="20">
        <f>I62+5+2+1</f>
        <v>44226</v>
      </c>
      <c r="K62" s="20">
        <f>J62+3+2+1</f>
        <v>44232</v>
      </c>
      <c r="L62" s="20">
        <f>K62+15</f>
        <v>44247</v>
      </c>
      <c r="M62" s="20">
        <f>L62+5+2</f>
        <v>44254</v>
      </c>
      <c r="N62" s="20">
        <f>M62+5+2</f>
        <v>44261</v>
      </c>
      <c r="O62" s="20">
        <f>N62+15+6</f>
        <v>44282</v>
      </c>
      <c r="P62" s="20">
        <f>O62+5+2</f>
        <v>44289</v>
      </c>
      <c r="Q62" s="20">
        <f>P62+5+2</f>
        <v>44296</v>
      </c>
      <c r="R62" s="29"/>
      <c r="S62" s="22">
        <f>Q62+3</f>
        <v>44299</v>
      </c>
      <c r="T62" s="22">
        <f>S62+3</f>
        <v>44302</v>
      </c>
      <c r="U62" s="30">
        <f>T62+3</f>
        <v>44305</v>
      </c>
      <c r="V62" s="24">
        <f>U62+5+2</f>
        <v>44312</v>
      </c>
      <c r="W62" s="25">
        <f>V62+7</f>
        <v>44319</v>
      </c>
      <c r="X62" s="17"/>
    </row>
    <row r="63" spans="1:24" ht="15.75" thickBot="1" x14ac:dyDescent="0.3">
      <c r="A63" s="204"/>
      <c r="B63" s="205"/>
      <c r="C63" s="225"/>
      <c r="D63" s="34"/>
      <c r="E63" s="212"/>
      <c r="F63" s="212"/>
      <c r="G63" s="212"/>
      <c r="H63" s="136" t="s">
        <v>53</v>
      </c>
      <c r="I63" s="14"/>
      <c r="J63" s="29"/>
      <c r="K63" s="29"/>
      <c r="L63" s="31"/>
      <c r="M63" s="14"/>
      <c r="N63" s="29"/>
      <c r="O63" s="31"/>
      <c r="P63" s="14"/>
      <c r="Q63" s="29"/>
      <c r="R63" s="29"/>
      <c r="S63" s="32"/>
      <c r="T63" s="32"/>
      <c r="U63" s="15"/>
      <c r="V63" s="35"/>
      <c r="W63" s="36"/>
      <c r="X63" s="17"/>
    </row>
    <row r="64" spans="1:24" x14ac:dyDescent="0.25">
      <c r="A64" s="203">
        <v>9</v>
      </c>
      <c r="B64" s="216" t="s">
        <v>82</v>
      </c>
      <c r="C64" s="224"/>
      <c r="D64" s="209">
        <v>64</v>
      </c>
      <c r="E64" s="211" t="s">
        <v>49</v>
      </c>
      <c r="F64" s="211">
        <v>9</v>
      </c>
      <c r="G64" s="211" t="s">
        <v>75</v>
      </c>
      <c r="H64" s="136" t="s">
        <v>51</v>
      </c>
      <c r="I64" s="28">
        <v>44218</v>
      </c>
      <c r="J64" s="20">
        <f>I64+5+2+1</f>
        <v>44226</v>
      </c>
      <c r="K64" s="20">
        <f>J64+3+2+1</f>
        <v>44232</v>
      </c>
      <c r="L64" s="20">
        <f>K64+15</f>
        <v>44247</v>
      </c>
      <c r="M64" s="20">
        <f>L64+5+2</f>
        <v>44254</v>
      </c>
      <c r="N64" s="20">
        <f>M64+5+2</f>
        <v>44261</v>
      </c>
      <c r="O64" s="20">
        <f>N64+15+6</f>
        <v>44282</v>
      </c>
      <c r="P64" s="20">
        <f>O64+5+2</f>
        <v>44289</v>
      </c>
      <c r="Q64" s="20">
        <f>P64+5+2</f>
        <v>44296</v>
      </c>
      <c r="R64" s="29"/>
      <c r="S64" s="22">
        <f>Q64+3</f>
        <v>44299</v>
      </c>
      <c r="T64" s="22">
        <f>S64+3</f>
        <v>44302</v>
      </c>
      <c r="U64" s="30">
        <f>T64+3</f>
        <v>44305</v>
      </c>
      <c r="V64" s="24">
        <f>U64+5+2</f>
        <v>44312</v>
      </c>
      <c r="W64" s="25">
        <f>V64+7</f>
        <v>44319</v>
      </c>
      <c r="X64" s="17"/>
    </row>
    <row r="65" spans="1:24" ht="15.75" thickBot="1" x14ac:dyDescent="0.3">
      <c r="A65" s="204"/>
      <c r="B65" s="205"/>
      <c r="C65" s="225"/>
      <c r="D65" s="210"/>
      <c r="E65" s="212"/>
      <c r="F65" s="212"/>
      <c r="G65" s="212"/>
      <c r="H65" s="136" t="s">
        <v>53</v>
      </c>
      <c r="I65" s="14"/>
      <c r="J65" s="29"/>
      <c r="K65" s="29"/>
      <c r="L65" s="31"/>
      <c r="M65" s="14"/>
      <c r="N65" s="29"/>
      <c r="O65" s="31"/>
      <c r="P65" s="14"/>
      <c r="Q65" s="29"/>
      <c r="R65" s="29"/>
      <c r="S65" s="32"/>
      <c r="T65" s="32"/>
      <c r="U65" s="15"/>
      <c r="V65" s="35"/>
      <c r="W65" s="36"/>
      <c r="X65" s="17"/>
    </row>
    <row r="66" spans="1:24" x14ac:dyDescent="0.25">
      <c r="A66" s="203">
        <v>10</v>
      </c>
      <c r="B66" s="216" t="s">
        <v>83</v>
      </c>
      <c r="C66" s="224"/>
      <c r="D66" s="209">
        <v>64</v>
      </c>
      <c r="E66" s="211" t="s">
        <v>49</v>
      </c>
      <c r="F66" s="211">
        <v>10</v>
      </c>
      <c r="G66" s="211" t="s">
        <v>75</v>
      </c>
      <c r="H66" s="136" t="s">
        <v>51</v>
      </c>
      <c r="I66" s="28">
        <v>44221</v>
      </c>
      <c r="J66" s="20">
        <f>I66+5+2+1</f>
        <v>44229</v>
      </c>
      <c r="K66" s="20">
        <f>J66+3+2+1</f>
        <v>44235</v>
      </c>
      <c r="L66" s="20">
        <f>K66+15</f>
        <v>44250</v>
      </c>
      <c r="M66" s="20">
        <f>L66+5+2</f>
        <v>44257</v>
      </c>
      <c r="N66" s="20">
        <f>M66+5+2</f>
        <v>44264</v>
      </c>
      <c r="O66" s="20">
        <f>N66+15+6</f>
        <v>44285</v>
      </c>
      <c r="P66" s="20">
        <f>O66+5+2</f>
        <v>44292</v>
      </c>
      <c r="Q66" s="20">
        <f>P66+5+2</f>
        <v>44299</v>
      </c>
      <c r="R66" s="29"/>
      <c r="S66" s="22">
        <f>Q66+3</f>
        <v>44302</v>
      </c>
      <c r="T66" s="22">
        <f>S66+3</f>
        <v>44305</v>
      </c>
      <c r="U66" s="30">
        <f>T66+3</f>
        <v>44308</v>
      </c>
      <c r="V66" s="24">
        <f>U66+5+2</f>
        <v>44315</v>
      </c>
      <c r="W66" s="25">
        <f>V66+7</f>
        <v>44322</v>
      </c>
      <c r="X66" s="17"/>
    </row>
    <row r="67" spans="1:24" ht="15.75" thickBot="1" x14ac:dyDescent="0.3">
      <c r="A67" s="226"/>
      <c r="B67" s="205"/>
      <c r="C67" s="225"/>
      <c r="D67" s="210"/>
      <c r="E67" s="212"/>
      <c r="F67" s="212"/>
      <c r="G67" s="212"/>
      <c r="H67" s="136" t="s">
        <v>53</v>
      </c>
      <c r="I67" s="14"/>
      <c r="J67" s="29"/>
      <c r="K67" s="29"/>
      <c r="L67" s="31"/>
      <c r="M67" s="14"/>
      <c r="N67" s="29"/>
      <c r="O67" s="31"/>
      <c r="P67" s="14"/>
      <c r="Q67" s="29"/>
      <c r="R67" s="29"/>
      <c r="S67" s="32"/>
      <c r="T67" s="32"/>
      <c r="U67" s="15"/>
      <c r="V67" s="35"/>
      <c r="W67" s="36"/>
      <c r="X67" s="17"/>
    </row>
    <row r="68" spans="1:24" x14ac:dyDescent="0.25">
      <c r="A68" s="203">
        <v>11</v>
      </c>
      <c r="B68" s="216" t="s">
        <v>84</v>
      </c>
      <c r="C68" s="224"/>
      <c r="D68" s="209">
        <v>64</v>
      </c>
      <c r="E68" s="211" t="s">
        <v>49</v>
      </c>
      <c r="F68" s="211">
        <v>11</v>
      </c>
      <c r="G68" s="211" t="s">
        <v>75</v>
      </c>
      <c r="H68" s="136" t="s">
        <v>51</v>
      </c>
      <c r="I68" s="28">
        <v>44221</v>
      </c>
      <c r="J68" s="20">
        <f>I68+5+2+1</f>
        <v>44229</v>
      </c>
      <c r="K68" s="20">
        <f>J68+3+2+1</f>
        <v>44235</v>
      </c>
      <c r="L68" s="20">
        <f>K68+15</f>
        <v>44250</v>
      </c>
      <c r="M68" s="20">
        <f>L68+5+2</f>
        <v>44257</v>
      </c>
      <c r="N68" s="20">
        <f>M68+5+2</f>
        <v>44264</v>
      </c>
      <c r="O68" s="20">
        <f>N68+15+6</f>
        <v>44285</v>
      </c>
      <c r="P68" s="20">
        <f>O68+5+2</f>
        <v>44292</v>
      </c>
      <c r="Q68" s="20">
        <f>P68+5+2</f>
        <v>44299</v>
      </c>
      <c r="R68" s="29"/>
      <c r="S68" s="22">
        <f>Q68+3</f>
        <v>44302</v>
      </c>
      <c r="T68" s="22">
        <f>S68+3</f>
        <v>44305</v>
      </c>
      <c r="U68" s="30">
        <f>T68+3</f>
        <v>44308</v>
      </c>
      <c r="V68" s="24">
        <f>U68+5+2</f>
        <v>44315</v>
      </c>
      <c r="W68" s="25">
        <f>V68+7</f>
        <v>44322</v>
      </c>
      <c r="X68" s="17"/>
    </row>
    <row r="69" spans="1:24" ht="15.75" thickBot="1" x14ac:dyDescent="0.3">
      <c r="A69" s="204"/>
      <c r="B69" s="205"/>
      <c r="C69" s="225"/>
      <c r="D69" s="210"/>
      <c r="E69" s="212"/>
      <c r="F69" s="212"/>
      <c r="G69" s="212"/>
      <c r="H69" s="136" t="s">
        <v>53</v>
      </c>
      <c r="I69" s="14"/>
      <c r="J69" s="29"/>
      <c r="K69" s="29"/>
      <c r="L69" s="31"/>
      <c r="M69" s="14"/>
      <c r="N69" s="29"/>
      <c r="O69" s="31"/>
      <c r="P69" s="14"/>
      <c r="Q69" s="29"/>
      <c r="R69" s="29"/>
      <c r="S69" s="32"/>
      <c r="T69" s="32"/>
      <c r="U69" s="15"/>
      <c r="V69" s="35"/>
      <c r="W69" s="36"/>
      <c r="X69" s="17"/>
    </row>
    <row r="70" spans="1:24" x14ac:dyDescent="0.25">
      <c r="A70" s="226">
        <v>12</v>
      </c>
      <c r="B70" s="216" t="s">
        <v>85</v>
      </c>
      <c r="C70" s="224"/>
      <c r="D70" s="209">
        <v>64</v>
      </c>
      <c r="E70" s="211" t="s">
        <v>49</v>
      </c>
      <c r="F70" s="211">
        <v>12</v>
      </c>
      <c r="G70" s="211" t="s">
        <v>75</v>
      </c>
      <c r="H70" s="136" t="s">
        <v>51</v>
      </c>
      <c r="I70" s="28">
        <v>44221</v>
      </c>
      <c r="J70" s="20">
        <f>I70+5+2+1</f>
        <v>44229</v>
      </c>
      <c r="K70" s="20">
        <f>J70+3+2+1</f>
        <v>44235</v>
      </c>
      <c r="L70" s="20">
        <f>K70+15</f>
        <v>44250</v>
      </c>
      <c r="M70" s="20">
        <f>L70+5+2</f>
        <v>44257</v>
      </c>
      <c r="N70" s="20">
        <f>M70+5+2</f>
        <v>44264</v>
      </c>
      <c r="O70" s="20">
        <f>N70+15+6</f>
        <v>44285</v>
      </c>
      <c r="P70" s="20">
        <f>O70+5+2</f>
        <v>44292</v>
      </c>
      <c r="Q70" s="20">
        <f>P70+5+2</f>
        <v>44299</v>
      </c>
      <c r="R70" s="29"/>
      <c r="S70" s="22">
        <f>Q70+3</f>
        <v>44302</v>
      </c>
      <c r="T70" s="22">
        <f>S70+3</f>
        <v>44305</v>
      </c>
      <c r="U70" s="30">
        <f>T70+3</f>
        <v>44308</v>
      </c>
      <c r="V70" s="24">
        <f>U70+5+2</f>
        <v>44315</v>
      </c>
      <c r="W70" s="25">
        <f>V70+7</f>
        <v>44322</v>
      </c>
      <c r="X70" s="17"/>
    </row>
    <row r="71" spans="1:24" ht="15.75" thickBot="1" x14ac:dyDescent="0.3">
      <c r="A71" s="226"/>
      <c r="B71" s="205"/>
      <c r="C71" s="225"/>
      <c r="D71" s="210"/>
      <c r="E71" s="212"/>
      <c r="F71" s="212"/>
      <c r="G71" s="212"/>
      <c r="H71" s="136" t="s">
        <v>53</v>
      </c>
      <c r="I71" s="14"/>
      <c r="J71" s="29"/>
      <c r="K71" s="29"/>
      <c r="L71" s="31"/>
      <c r="M71" s="14"/>
      <c r="N71" s="29"/>
      <c r="O71" s="31"/>
      <c r="P71" s="14"/>
      <c r="Q71" s="29"/>
      <c r="R71" s="29"/>
      <c r="S71" s="32"/>
      <c r="T71" s="32"/>
      <c r="U71" s="15"/>
      <c r="V71" s="35"/>
      <c r="W71" s="36"/>
      <c r="X71" s="17"/>
    </row>
    <row r="72" spans="1:24" x14ac:dyDescent="0.25">
      <c r="A72" s="203">
        <v>13</v>
      </c>
      <c r="B72" s="216" t="s">
        <v>84</v>
      </c>
      <c r="C72" s="224"/>
      <c r="D72" s="209">
        <v>64</v>
      </c>
      <c r="E72" s="211" t="s">
        <v>49</v>
      </c>
      <c r="F72" s="211">
        <v>13</v>
      </c>
      <c r="G72" s="211" t="s">
        <v>75</v>
      </c>
      <c r="H72" s="136" t="s">
        <v>51</v>
      </c>
      <c r="I72" s="28">
        <v>44221</v>
      </c>
      <c r="J72" s="20">
        <f>I72+5+2+1</f>
        <v>44229</v>
      </c>
      <c r="K72" s="20">
        <f>J72+3+2+1</f>
        <v>44235</v>
      </c>
      <c r="L72" s="20">
        <f>K72+15</f>
        <v>44250</v>
      </c>
      <c r="M72" s="20">
        <f>L72+5+2</f>
        <v>44257</v>
      </c>
      <c r="N72" s="20">
        <f>M72+5+2</f>
        <v>44264</v>
      </c>
      <c r="O72" s="20">
        <f>N72+15+6</f>
        <v>44285</v>
      </c>
      <c r="P72" s="20">
        <f>O72+5+2</f>
        <v>44292</v>
      </c>
      <c r="Q72" s="20">
        <f>P72+5+2</f>
        <v>44299</v>
      </c>
      <c r="R72" s="29"/>
      <c r="S72" s="22">
        <f>Q72+3</f>
        <v>44302</v>
      </c>
      <c r="T72" s="22">
        <f>S72+3</f>
        <v>44305</v>
      </c>
      <c r="U72" s="30">
        <f>T72+3</f>
        <v>44308</v>
      </c>
      <c r="V72" s="24">
        <f>U72+5+2</f>
        <v>44315</v>
      </c>
      <c r="W72" s="25">
        <f>V72+7</f>
        <v>44322</v>
      </c>
      <c r="X72" s="17"/>
    </row>
    <row r="73" spans="1:24" ht="15.75" thickBot="1" x14ac:dyDescent="0.3">
      <c r="A73" s="204"/>
      <c r="B73" s="205"/>
      <c r="C73" s="225"/>
      <c r="D73" s="210"/>
      <c r="E73" s="212"/>
      <c r="F73" s="212"/>
      <c r="G73" s="212"/>
      <c r="H73" s="136" t="s">
        <v>53</v>
      </c>
      <c r="I73" s="14"/>
      <c r="J73" s="29"/>
      <c r="K73" s="29"/>
      <c r="L73" s="31"/>
      <c r="M73" s="14"/>
      <c r="N73" s="29"/>
      <c r="O73" s="31"/>
      <c r="P73" s="14"/>
      <c r="Q73" s="29"/>
      <c r="R73" s="29"/>
      <c r="S73" s="32"/>
      <c r="T73" s="32"/>
      <c r="U73" s="15"/>
      <c r="V73" s="35"/>
      <c r="W73" s="36"/>
      <c r="X73" s="17"/>
    </row>
    <row r="74" spans="1:24" x14ac:dyDescent="0.25">
      <c r="A74" s="220">
        <v>14</v>
      </c>
      <c r="B74" s="216" t="s">
        <v>86</v>
      </c>
      <c r="C74" s="222"/>
      <c r="D74" s="209">
        <v>64</v>
      </c>
      <c r="E74" s="211" t="s">
        <v>49</v>
      </c>
      <c r="F74" s="211">
        <v>14</v>
      </c>
      <c r="G74" s="211" t="s">
        <v>75</v>
      </c>
      <c r="H74" s="133" t="s">
        <v>51</v>
      </c>
      <c r="I74" s="10">
        <v>44200</v>
      </c>
      <c r="J74" s="37">
        <v>44229</v>
      </c>
      <c r="K74" s="38">
        <f>J74+3</f>
        <v>44232</v>
      </c>
      <c r="L74" s="11">
        <f>K74+15</f>
        <v>44247</v>
      </c>
      <c r="M74" s="10">
        <f>L74+5+2</f>
        <v>44254</v>
      </c>
      <c r="N74" s="37">
        <f>M74+5+2</f>
        <v>44261</v>
      </c>
      <c r="O74" s="11">
        <f>N74+15+1+1</f>
        <v>44278</v>
      </c>
      <c r="P74" s="10">
        <f>O74+5+2</f>
        <v>44285</v>
      </c>
      <c r="Q74" s="38">
        <f>P74+5+2</f>
        <v>44292</v>
      </c>
      <c r="R74" s="39"/>
      <c r="S74" s="38">
        <f>Q74+3</f>
        <v>44295</v>
      </c>
      <c r="T74" s="38">
        <f>S74+3+2</f>
        <v>44300</v>
      </c>
      <c r="U74" s="11">
        <f>T74+3</f>
        <v>44303</v>
      </c>
      <c r="V74" s="24">
        <f>U74+5+2</f>
        <v>44310</v>
      </c>
      <c r="W74" s="25">
        <f>V74+7</f>
        <v>44317</v>
      </c>
      <c r="X74" s="17"/>
    </row>
    <row r="75" spans="1:24" x14ac:dyDescent="0.25">
      <c r="A75" s="221"/>
      <c r="B75" s="205"/>
      <c r="C75" s="223"/>
      <c r="D75" s="210"/>
      <c r="E75" s="212"/>
      <c r="F75" s="212"/>
      <c r="G75" s="212"/>
      <c r="H75" s="137" t="s">
        <v>53</v>
      </c>
      <c r="I75" s="12" t="s">
        <v>52</v>
      </c>
      <c r="J75" s="26"/>
      <c r="K75" s="16"/>
      <c r="L75" s="27"/>
      <c r="M75" s="12"/>
      <c r="N75" s="26"/>
      <c r="O75" s="27"/>
      <c r="P75" s="12"/>
      <c r="Q75" s="16"/>
      <c r="R75" s="16"/>
      <c r="S75" s="16"/>
      <c r="T75" s="16"/>
      <c r="U75" s="13"/>
      <c r="V75" s="26"/>
      <c r="W75" s="13"/>
      <c r="X75" s="17"/>
    </row>
    <row r="76" spans="1:24" x14ac:dyDescent="0.25">
      <c r="A76" s="213">
        <v>15</v>
      </c>
      <c r="B76" s="215" t="s">
        <v>87</v>
      </c>
      <c r="C76" s="217"/>
      <c r="D76" s="218">
        <v>64</v>
      </c>
      <c r="E76" s="219" t="s">
        <v>49</v>
      </c>
      <c r="F76" s="219">
        <v>3</v>
      </c>
      <c r="G76" s="201" t="s">
        <v>75</v>
      </c>
      <c r="H76" s="133" t="s">
        <v>51</v>
      </c>
      <c r="I76" s="10">
        <v>44223</v>
      </c>
      <c r="J76" s="38">
        <f>I76+12+2+2</f>
        <v>44239</v>
      </c>
      <c r="K76" s="38">
        <f>J76+3+2</f>
        <v>44244</v>
      </c>
      <c r="L76" s="11">
        <f>K76+30</f>
        <v>44274</v>
      </c>
      <c r="M76" s="138">
        <f>L76+15+2+2</f>
        <v>44293</v>
      </c>
      <c r="N76" s="139">
        <f>M76+12+2+2</f>
        <v>44309</v>
      </c>
      <c r="O76" s="140">
        <f>N76+15+2</f>
        <v>44326</v>
      </c>
      <c r="P76" s="141">
        <f>O76+7+2</f>
        <v>44335</v>
      </c>
      <c r="Q76" s="142">
        <f>P76+12+2+2</f>
        <v>44351</v>
      </c>
      <c r="R76" s="139" t="s">
        <v>52</v>
      </c>
      <c r="S76" s="139">
        <f>Q76+7+2+2</f>
        <v>44362</v>
      </c>
      <c r="T76" s="139">
        <f>S76+10+2+2</f>
        <v>44376</v>
      </c>
      <c r="U76" s="143">
        <f>T76+3</f>
        <v>44379</v>
      </c>
      <c r="V76" s="140">
        <f>U76+3+2</f>
        <v>44384</v>
      </c>
      <c r="W76" s="10">
        <f>V76+8</f>
        <v>44392</v>
      </c>
      <c r="X76" s="11"/>
    </row>
    <row r="77" spans="1:24" ht="15.75" thickBot="1" x14ac:dyDescent="0.3">
      <c r="A77" s="214"/>
      <c r="B77" s="216"/>
      <c r="C77" s="217"/>
      <c r="D77" s="218"/>
      <c r="E77" s="219"/>
      <c r="F77" s="219"/>
      <c r="G77" s="202"/>
      <c r="H77" s="134" t="s">
        <v>53</v>
      </c>
      <c r="I77" s="12"/>
      <c r="J77" s="16"/>
      <c r="K77" s="16"/>
      <c r="L77" s="13"/>
      <c r="M77" s="12"/>
      <c r="N77" s="16"/>
      <c r="O77" s="27"/>
      <c r="P77" s="144"/>
      <c r="Q77" s="145"/>
      <c r="R77" s="16"/>
      <c r="S77" s="16"/>
      <c r="T77" s="16"/>
      <c r="U77" s="16"/>
      <c r="V77" s="27"/>
      <c r="W77" s="12"/>
      <c r="X77" s="13"/>
    </row>
    <row r="78" spans="1:24" x14ac:dyDescent="0.25">
      <c r="A78" s="203">
        <v>16</v>
      </c>
      <c r="B78" s="205" t="s">
        <v>88</v>
      </c>
      <c r="C78" s="207"/>
      <c r="D78" s="209">
        <v>64</v>
      </c>
      <c r="E78" s="211" t="s">
        <v>49</v>
      </c>
      <c r="F78" s="211">
        <v>15</v>
      </c>
      <c r="G78" s="211" t="s">
        <v>75</v>
      </c>
      <c r="H78" s="146" t="s">
        <v>51</v>
      </c>
      <c r="I78" s="28">
        <v>44221</v>
      </c>
      <c r="J78" s="20">
        <f>I78+5+2+1</f>
        <v>44229</v>
      </c>
      <c r="K78" s="20">
        <f>J78+3+2+1</f>
        <v>44235</v>
      </c>
      <c r="L78" s="20">
        <f>K78+15</f>
        <v>44250</v>
      </c>
      <c r="M78" s="20">
        <f>L78+5+2</f>
        <v>44257</v>
      </c>
      <c r="N78" s="20">
        <f>M78+5+2</f>
        <v>44264</v>
      </c>
      <c r="O78" s="20">
        <f>N78+15+6</f>
        <v>44285</v>
      </c>
      <c r="P78" s="20">
        <f>O78+5+2</f>
        <v>44292</v>
      </c>
      <c r="Q78" s="20">
        <f>P78+5+2</f>
        <v>44299</v>
      </c>
      <c r="R78" s="21"/>
      <c r="S78" s="22">
        <f>Q78+3</f>
        <v>44302</v>
      </c>
      <c r="T78" s="22">
        <f>S78+3</f>
        <v>44305</v>
      </c>
      <c r="U78" s="23">
        <f>T78+3</f>
        <v>44308</v>
      </c>
      <c r="V78" s="24">
        <f>U78+5+2</f>
        <v>44315</v>
      </c>
      <c r="W78" s="25">
        <f>V78+7</f>
        <v>44322</v>
      </c>
      <c r="X78" s="40"/>
    </row>
    <row r="79" spans="1:24" ht="15.75" thickBot="1" x14ac:dyDescent="0.3">
      <c r="A79" s="204"/>
      <c r="B79" s="206"/>
      <c r="C79" s="208"/>
      <c r="D79" s="210"/>
      <c r="E79" s="212"/>
      <c r="F79" s="212"/>
      <c r="G79" s="212"/>
      <c r="H79" s="147" t="s">
        <v>53</v>
      </c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40"/>
    </row>
    <row r="80" spans="1:24" ht="16.5" thickBot="1" x14ac:dyDescent="0.3">
      <c r="A80" s="41"/>
      <c r="B80" s="42" t="s">
        <v>59</v>
      </c>
      <c r="C80" s="43"/>
      <c r="D80" s="44"/>
      <c r="E80" s="45"/>
      <c r="F80" s="45"/>
      <c r="G80" s="46"/>
      <c r="H80" s="47"/>
      <c r="I80" s="48"/>
      <c r="J80" s="48"/>
      <c r="K80" s="49"/>
      <c r="L80" s="50"/>
      <c r="M80" s="51"/>
      <c r="N80" s="48"/>
      <c r="O80" s="52"/>
      <c r="P80" s="51"/>
      <c r="Q80" s="49"/>
      <c r="R80" s="53"/>
      <c r="S80" s="54"/>
      <c r="T80" s="54"/>
      <c r="U80" s="55"/>
      <c r="V80" s="51"/>
      <c r="W80" s="52"/>
      <c r="X80" s="17"/>
    </row>
    <row r="81" spans="1:24" ht="15.75" thickBot="1" x14ac:dyDescent="0.3">
      <c r="J81" s="56"/>
      <c r="K81" s="56"/>
      <c r="L81" s="56"/>
      <c r="M81" s="56"/>
      <c r="N81" s="56"/>
      <c r="O81" s="56"/>
      <c r="P81" s="56"/>
      <c r="Q81" s="56"/>
      <c r="R81" s="17"/>
      <c r="S81" s="56"/>
      <c r="T81" s="56"/>
      <c r="U81" s="56"/>
      <c r="V81" s="57"/>
      <c r="W81" s="19"/>
      <c r="X81" s="58"/>
    </row>
    <row r="82" spans="1:24" ht="15.75" thickBot="1" x14ac:dyDescent="0.3">
      <c r="A82" s="59"/>
      <c r="B82" s="186" t="s">
        <v>89</v>
      </c>
      <c r="C82" s="187"/>
      <c r="D82" s="187"/>
      <c r="E82" s="187"/>
      <c r="F82" s="188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</row>
    <row r="83" spans="1:24" ht="15.75" thickBot="1" x14ac:dyDescent="0.3">
      <c r="A83" s="59"/>
      <c r="B83" s="148" t="s">
        <v>90</v>
      </c>
      <c r="C83" s="189" t="s">
        <v>9</v>
      </c>
      <c r="D83" s="190"/>
      <c r="E83" s="191"/>
      <c r="F83" s="192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</row>
    <row r="84" spans="1:24" ht="15.75" thickBot="1" x14ac:dyDescent="0.3">
      <c r="A84" s="59"/>
      <c r="B84" s="149"/>
      <c r="C84" s="150"/>
      <c r="D84" s="150"/>
      <c r="E84" s="150"/>
      <c r="F84" s="150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</row>
    <row r="85" spans="1:24" ht="15.75" thickBot="1" x14ac:dyDescent="0.3">
      <c r="A85" s="59"/>
      <c r="B85" s="160" t="s">
        <v>91</v>
      </c>
      <c r="C85" s="161"/>
      <c r="D85" s="193" t="s">
        <v>92</v>
      </c>
      <c r="E85" s="194"/>
      <c r="F85" s="194"/>
      <c r="G85" s="194"/>
      <c r="H85" s="195"/>
      <c r="I85" s="59"/>
      <c r="J85" s="196" t="s">
        <v>93</v>
      </c>
      <c r="K85" s="197"/>
      <c r="L85" s="198" t="s">
        <v>94</v>
      </c>
      <c r="M85" s="199"/>
      <c r="N85" s="200"/>
      <c r="O85" s="59"/>
      <c r="P85" s="178" t="s">
        <v>22</v>
      </c>
      <c r="Q85" s="179"/>
      <c r="R85" s="179"/>
      <c r="S85" s="179"/>
      <c r="T85" s="180"/>
    </row>
    <row r="86" spans="1:24" ht="15.75" thickBot="1" x14ac:dyDescent="0.3">
      <c r="A86" s="59"/>
      <c r="B86" s="160" t="s">
        <v>95</v>
      </c>
      <c r="C86" s="161"/>
      <c r="D86" s="151" t="s">
        <v>50</v>
      </c>
      <c r="E86" s="152"/>
      <c r="F86" s="181" t="s">
        <v>96</v>
      </c>
      <c r="G86" s="182"/>
      <c r="H86" s="183"/>
      <c r="I86" s="59"/>
      <c r="J86" s="184">
        <v>1</v>
      </c>
      <c r="K86" s="185"/>
      <c r="L86" s="175" t="s">
        <v>97</v>
      </c>
      <c r="M86" s="176"/>
      <c r="N86" s="177"/>
      <c r="O86" s="59"/>
      <c r="P86" s="153" t="s">
        <v>49</v>
      </c>
      <c r="Q86" s="175" t="s">
        <v>98</v>
      </c>
      <c r="R86" s="176"/>
      <c r="S86" s="176"/>
      <c r="T86" s="177"/>
    </row>
    <row r="87" spans="1:24" ht="15.75" thickBot="1" x14ac:dyDescent="0.3">
      <c r="A87" s="59"/>
      <c r="B87" s="160" t="s">
        <v>99</v>
      </c>
      <c r="C87" s="161"/>
      <c r="D87" s="154" t="s">
        <v>100</v>
      </c>
      <c r="E87" s="155"/>
      <c r="F87" s="162" t="s">
        <v>101</v>
      </c>
      <c r="G87" s="163"/>
      <c r="H87" s="164"/>
      <c r="I87" s="59"/>
      <c r="J87" s="173">
        <v>2</v>
      </c>
      <c r="K87" s="174"/>
      <c r="L87" s="175" t="s">
        <v>102</v>
      </c>
      <c r="M87" s="176"/>
      <c r="N87" s="177"/>
      <c r="O87" s="59"/>
      <c r="P87" s="156" t="s">
        <v>103</v>
      </c>
      <c r="Q87" s="175" t="s">
        <v>104</v>
      </c>
      <c r="R87" s="176"/>
      <c r="S87" s="176"/>
      <c r="T87" s="177"/>
    </row>
    <row r="88" spans="1:24" ht="15.75" thickBot="1" x14ac:dyDescent="0.3">
      <c r="A88" s="59"/>
      <c r="B88" s="160" t="s">
        <v>105</v>
      </c>
      <c r="C88" s="161"/>
      <c r="D88" s="151" t="s">
        <v>56</v>
      </c>
      <c r="E88" s="152"/>
      <c r="F88" s="162" t="s">
        <v>106</v>
      </c>
      <c r="G88" s="163"/>
      <c r="H88" s="164"/>
      <c r="I88" s="59"/>
      <c r="J88" s="173">
        <v>3</v>
      </c>
      <c r="K88" s="174"/>
      <c r="L88" s="175" t="s">
        <v>107</v>
      </c>
      <c r="M88" s="176"/>
      <c r="N88" s="177"/>
      <c r="O88" s="59"/>
      <c r="P88" s="157" t="s">
        <v>108</v>
      </c>
      <c r="Q88" s="167" t="s">
        <v>109</v>
      </c>
      <c r="R88" s="168"/>
      <c r="S88" s="168"/>
      <c r="T88" s="169"/>
    </row>
    <row r="89" spans="1:24" ht="15.75" thickBot="1" x14ac:dyDescent="0.3">
      <c r="A89" s="59"/>
      <c r="B89" s="160" t="s">
        <v>110</v>
      </c>
      <c r="C89" s="161"/>
      <c r="D89" s="154" t="s">
        <v>111</v>
      </c>
      <c r="E89" s="155"/>
      <c r="F89" s="162" t="s">
        <v>112</v>
      </c>
      <c r="G89" s="163"/>
      <c r="H89" s="164"/>
      <c r="I89" s="59"/>
      <c r="J89" s="165">
        <v>4</v>
      </c>
      <c r="K89" s="166"/>
      <c r="L89" s="167" t="s">
        <v>113</v>
      </c>
      <c r="M89" s="168"/>
      <c r="N89" s="169"/>
      <c r="O89" s="59"/>
      <c r="P89" s="59"/>
      <c r="Q89" s="59"/>
      <c r="R89" s="59"/>
      <c r="S89" s="59"/>
      <c r="T89" s="59"/>
    </row>
    <row r="90" spans="1:24" ht="15.75" thickBot="1" x14ac:dyDescent="0.3">
      <c r="A90" s="59"/>
      <c r="B90" s="160" t="s">
        <v>114</v>
      </c>
      <c r="C90" s="161"/>
      <c r="D90" s="158" t="s">
        <v>115</v>
      </c>
      <c r="E90" s="159"/>
      <c r="F90" s="170" t="s">
        <v>116</v>
      </c>
      <c r="G90" s="171"/>
      <c r="H90" s="172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</row>
    <row r="91" spans="1:24" x14ac:dyDescent="0.25">
      <c r="A91" s="59"/>
      <c r="B91" s="160" t="s">
        <v>117</v>
      </c>
      <c r="C91" s="160"/>
      <c r="D91" s="160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</row>
  </sheetData>
  <mergeCells count="238">
    <mergeCell ref="J10:R10"/>
    <mergeCell ref="J11:R11"/>
    <mergeCell ref="J12:R12"/>
    <mergeCell ref="A15:G15"/>
    <mergeCell ref="H15:H17"/>
    <mergeCell ref="I15:L15"/>
    <mergeCell ref="M15:O15"/>
    <mergeCell ref="P15:V15"/>
    <mergeCell ref="C3:I3"/>
    <mergeCell ref="C4:I4"/>
    <mergeCell ref="C5:I5"/>
    <mergeCell ref="C6:I6"/>
    <mergeCell ref="C7:I7"/>
    <mergeCell ref="J9:R9"/>
    <mergeCell ref="X16:X17"/>
    <mergeCell ref="A18:A19"/>
    <mergeCell ref="B18:B19"/>
    <mergeCell ref="C18:C19"/>
    <mergeCell ref="D18:D19"/>
    <mergeCell ref="E18:E19"/>
    <mergeCell ref="F18:F19"/>
    <mergeCell ref="G18:G19"/>
    <mergeCell ref="W15:X15"/>
    <mergeCell ref="A16:A17"/>
    <mergeCell ref="B16:B17"/>
    <mergeCell ref="C16:C17"/>
    <mergeCell ref="D16:D17"/>
    <mergeCell ref="E16:E17"/>
    <mergeCell ref="F16:F17"/>
    <mergeCell ref="G16:G17"/>
    <mergeCell ref="I16:I17"/>
    <mergeCell ref="R16:R17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C20:C21"/>
    <mergeCell ref="D20:D21"/>
    <mergeCell ref="E20:E21"/>
    <mergeCell ref="F20:F21"/>
    <mergeCell ref="G24:G25"/>
    <mergeCell ref="A26:A27"/>
    <mergeCell ref="B26:B27"/>
    <mergeCell ref="C26:C27"/>
    <mergeCell ref="D26:D27"/>
    <mergeCell ref="E26:E27"/>
    <mergeCell ref="F26:F27"/>
    <mergeCell ref="G26:G27"/>
    <mergeCell ref="A24:A25"/>
    <mergeCell ref="B24:B25"/>
    <mergeCell ref="C24:C25"/>
    <mergeCell ref="D24:D25"/>
    <mergeCell ref="E24:E25"/>
    <mergeCell ref="F24:F25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C28:C29"/>
    <mergeCell ref="D28:D29"/>
    <mergeCell ref="E28:E29"/>
    <mergeCell ref="F28:F29"/>
    <mergeCell ref="I42:U42"/>
    <mergeCell ref="A45:G45"/>
    <mergeCell ref="H45:H47"/>
    <mergeCell ref="I45:L45"/>
    <mergeCell ref="M45:O45"/>
    <mergeCell ref="P45:U45"/>
    <mergeCell ref="C35:I35"/>
    <mergeCell ref="C36:I36"/>
    <mergeCell ref="C37:I37"/>
    <mergeCell ref="C38:I38"/>
    <mergeCell ref="C39:I39"/>
    <mergeCell ref="I41:U41"/>
    <mergeCell ref="V45:W45"/>
    <mergeCell ref="A46:A47"/>
    <mergeCell ref="B46:B47"/>
    <mergeCell ref="C46:C47"/>
    <mergeCell ref="D46:D47"/>
    <mergeCell ref="E46:E47"/>
    <mergeCell ref="F46:F47"/>
    <mergeCell ref="G46:G47"/>
    <mergeCell ref="I46:I47"/>
    <mergeCell ref="R46:R47"/>
    <mergeCell ref="V46:V47"/>
    <mergeCell ref="W46:W47"/>
    <mergeCell ref="A48:A49"/>
    <mergeCell ref="B48:B49"/>
    <mergeCell ref="C48:C49"/>
    <mergeCell ref="D48:D49"/>
    <mergeCell ref="E48:E49"/>
    <mergeCell ref="F48:F49"/>
    <mergeCell ref="G48:G49"/>
    <mergeCell ref="G50:G51"/>
    <mergeCell ref="A52:A53"/>
    <mergeCell ref="B52:B53"/>
    <mergeCell ref="C52:C53"/>
    <mergeCell ref="D52:D53"/>
    <mergeCell ref="E52:E53"/>
    <mergeCell ref="F52:F53"/>
    <mergeCell ref="G52:G53"/>
    <mergeCell ref="A50:A51"/>
    <mergeCell ref="B50:B51"/>
    <mergeCell ref="C50:C51"/>
    <mergeCell ref="D50:D51"/>
    <mergeCell ref="E50:E51"/>
    <mergeCell ref="F50:F51"/>
    <mergeCell ref="G54:G55"/>
    <mergeCell ref="A56:A57"/>
    <mergeCell ref="B56:B57"/>
    <mergeCell ref="C56:C57"/>
    <mergeCell ref="D56:D57"/>
    <mergeCell ref="E56:E57"/>
    <mergeCell ref="F56:F57"/>
    <mergeCell ref="G56:G57"/>
    <mergeCell ref="A54:A55"/>
    <mergeCell ref="B54:B55"/>
    <mergeCell ref="C54:C55"/>
    <mergeCell ref="D54:D55"/>
    <mergeCell ref="E54:E55"/>
    <mergeCell ref="F54:F55"/>
    <mergeCell ref="A62:A63"/>
    <mergeCell ref="B62:B63"/>
    <mergeCell ref="C62:C63"/>
    <mergeCell ref="E62:E63"/>
    <mergeCell ref="F62:F63"/>
    <mergeCell ref="G62:G63"/>
    <mergeCell ref="G58:G59"/>
    <mergeCell ref="A60:A61"/>
    <mergeCell ref="B60:B61"/>
    <mergeCell ref="C60:C61"/>
    <mergeCell ref="D60:D61"/>
    <mergeCell ref="E60:E61"/>
    <mergeCell ref="F60:F61"/>
    <mergeCell ref="G60:G61"/>
    <mergeCell ref="A58:A59"/>
    <mergeCell ref="B58:B59"/>
    <mergeCell ref="C58:C59"/>
    <mergeCell ref="D58:D59"/>
    <mergeCell ref="E58:E59"/>
    <mergeCell ref="F58:F59"/>
    <mergeCell ref="G64:G65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C64:C65"/>
    <mergeCell ref="D64:D65"/>
    <mergeCell ref="E64:E65"/>
    <mergeCell ref="F64:F65"/>
    <mergeCell ref="G68:G69"/>
    <mergeCell ref="A70:A71"/>
    <mergeCell ref="B70:B71"/>
    <mergeCell ref="C70:C71"/>
    <mergeCell ref="D70:D71"/>
    <mergeCell ref="E70:E71"/>
    <mergeCell ref="F70:F71"/>
    <mergeCell ref="G70:G71"/>
    <mergeCell ref="A68:A69"/>
    <mergeCell ref="B68:B69"/>
    <mergeCell ref="C68:C69"/>
    <mergeCell ref="D68:D69"/>
    <mergeCell ref="E68:E69"/>
    <mergeCell ref="F68:F69"/>
    <mergeCell ref="G72:G73"/>
    <mergeCell ref="A74:A75"/>
    <mergeCell ref="B74:B75"/>
    <mergeCell ref="C74:C75"/>
    <mergeCell ref="D74:D75"/>
    <mergeCell ref="E74:E75"/>
    <mergeCell ref="F74:F75"/>
    <mergeCell ref="G74:G75"/>
    <mergeCell ref="A72:A73"/>
    <mergeCell ref="B72:B73"/>
    <mergeCell ref="C72:C73"/>
    <mergeCell ref="D72:D73"/>
    <mergeCell ref="E72:E73"/>
    <mergeCell ref="F72:F73"/>
    <mergeCell ref="B82:F82"/>
    <mergeCell ref="C83:F83"/>
    <mergeCell ref="B85:C85"/>
    <mergeCell ref="D85:H85"/>
    <mergeCell ref="J85:K85"/>
    <mergeCell ref="L85:N85"/>
    <mergeCell ref="G76:G77"/>
    <mergeCell ref="A78:A79"/>
    <mergeCell ref="B78:B79"/>
    <mergeCell ref="C78:C79"/>
    <mergeCell ref="D78:D79"/>
    <mergeCell ref="E78:E79"/>
    <mergeCell ref="F78:F79"/>
    <mergeCell ref="G78:G79"/>
    <mergeCell ref="A76:A77"/>
    <mergeCell ref="B76:B77"/>
    <mergeCell ref="C76:C77"/>
    <mergeCell ref="D76:D77"/>
    <mergeCell ref="E76:E77"/>
    <mergeCell ref="F76:F77"/>
    <mergeCell ref="Q87:T87"/>
    <mergeCell ref="B88:C88"/>
    <mergeCell ref="F88:H88"/>
    <mergeCell ref="J88:K88"/>
    <mergeCell ref="L88:N88"/>
    <mergeCell ref="Q88:T88"/>
    <mergeCell ref="P85:T85"/>
    <mergeCell ref="B86:C86"/>
    <mergeCell ref="F86:H86"/>
    <mergeCell ref="J86:K86"/>
    <mergeCell ref="L86:N86"/>
    <mergeCell ref="Q86:T86"/>
    <mergeCell ref="B91:D91"/>
    <mergeCell ref="B89:C89"/>
    <mergeCell ref="F89:H89"/>
    <mergeCell ref="J89:K89"/>
    <mergeCell ref="L89:N89"/>
    <mergeCell ref="B90:C90"/>
    <mergeCell ref="F90:H90"/>
    <mergeCell ref="B87:C87"/>
    <mergeCell ref="F87:H87"/>
    <mergeCell ref="J87:K87"/>
    <mergeCell ref="L87:N8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2021-02-12T13:08:21Z</dcterms:modified>
</cp:coreProperties>
</file>